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Con Note" sheetId="1" r:id="rId1"/>
    <sheet name="Customer List" sheetId="2" r:id="rId2"/>
  </sheets>
  <calcPr calcId="145621"/>
</workbook>
</file>

<file path=xl/calcChain.xml><?xml version="1.0" encoding="utf-8"?>
<calcChain xmlns="http://schemas.openxmlformats.org/spreadsheetml/2006/main">
  <c r="B43" i="1" l="1"/>
  <c r="B41" i="1"/>
  <c r="G130" i="1"/>
  <c r="G128" i="1"/>
  <c r="G96" i="1"/>
  <c r="G94" i="1"/>
  <c r="G62" i="1"/>
  <c r="G60" i="1"/>
  <c r="B112" i="1" l="1"/>
  <c r="B111" i="1"/>
  <c r="B110" i="1"/>
  <c r="B109" i="1"/>
  <c r="B78" i="1"/>
  <c r="B77" i="1"/>
  <c r="B76" i="1"/>
  <c r="B75" i="1"/>
  <c r="H8" i="1"/>
  <c r="L6" i="1"/>
  <c r="H10" i="1"/>
  <c r="O112" i="1" l="1"/>
  <c r="M112" i="1"/>
  <c r="O44" i="1"/>
  <c r="O78" i="1"/>
  <c r="M78" i="1"/>
  <c r="M44" i="1"/>
  <c r="N112" i="1"/>
  <c r="I128" i="1"/>
  <c r="I94" i="1"/>
  <c r="I60" i="1"/>
  <c r="N78" i="1"/>
  <c r="N44" i="1"/>
  <c r="M104" i="1" l="1"/>
  <c r="M70" i="1"/>
  <c r="M36" i="1"/>
  <c r="A23" i="1" l="1"/>
  <c r="G2" i="1"/>
  <c r="O20" i="1" l="1"/>
  <c r="O19" i="1"/>
  <c r="O18" i="1"/>
  <c r="O17" i="1"/>
  <c r="O16" i="1"/>
  <c r="O15" i="1"/>
  <c r="D113" i="1" l="1"/>
  <c r="D79" i="1"/>
  <c r="D45" i="1"/>
  <c r="A90" i="1" l="1"/>
  <c r="H111" i="1"/>
  <c r="L107" i="1"/>
  <c r="I7" i="1"/>
  <c r="I108" i="1" s="1"/>
  <c r="F7" i="1"/>
  <c r="F108" i="1" s="1"/>
  <c r="G5" i="1"/>
  <c r="G38" i="1" s="1"/>
  <c r="G4" i="1"/>
  <c r="G71" i="1" s="1"/>
  <c r="G103" i="1"/>
  <c r="O131" i="1"/>
  <c r="N131" i="1"/>
  <c r="M131" i="1"/>
  <c r="L131" i="1"/>
  <c r="O129" i="1"/>
  <c r="N129" i="1"/>
  <c r="M129" i="1"/>
  <c r="L129" i="1"/>
  <c r="D123" i="1"/>
  <c r="C123" i="1"/>
  <c r="B123" i="1"/>
  <c r="O121" i="1"/>
  <c r="N121" i="1"/>
  <c r="M121" i="1"/>
  <c r="L121" i="1"/>
  <c r="K121" i="1"/>
  <c r="I121" i="1"/>
  <c r="H121" i="1"/>
  <c r="G121" i="1"/>
  <c r="F121" i="1"/>
  <c r="E121" i="1"/>
  <c r="D121" i="1"/>
  <c r="C121" i="1"/>
  <c r="B121" i="1"/>
  <c r="A121" i="1"/>
  <c r="O120" i="1"/>
  <c r="N120" i="1"/>
  <c r="M120" i="1"/>
  <c r="L120" i="1"/>
  <c r="K120" i="1"/>
  <c r="E120" i="1"/>
  <c r="D120" i="1"/>
  <c r="C120" i="1"/>
  <c r="B120" i="1"/>
  <c r="A120" i="1"/>
  <c r="O119" i="1"/>
  <c r="N119" i="1"/>
  <c r="M119" i="1"/>
  <c r="L119" i="1"/>
  <c r="K119" i="1"/>
  <c r="E119" i="1"/>
  <c r="D119" i="1"/>
  <c r="C119" i="1"/>
  <c r="B119" i="1"/>
  <c r="A119" i="1"/>
  <c r="O118" i="1"/>
  <c r="N118" i="1"/>
  <c r="M118" i="1"/>
  <c r="L118" i="1"/>
  <c r="K118" i="1"/>
  <c r="E118" i="1"/>
  <c r="D118" i="1"/>
  <c r="C118" i="1"/>
  <c r="B118" i="1"/>
  <c r="A118" i="1"/>
  <c r="N117" i="1"/>
  <c r="M117" i="1"/>
  <c r="L117" i="1"/>
  <c r="K117" i="1"/>
  <c r="E117" i="1"/>
  <c r="D117" i="1"/>
  <c r="C117" i="1"/>
  <c r="B117" i="1"/>
  <c r="A117" i="1"/>
  <c r="N116" i="1"/>
  <c r="M116" i="1"/>
  <c r="L116" i="1"/>
  <c r="K116" i="1"/>
  <c r="E116" i="1"/>
  <c r="D116" i="1"/>
  <c r="C116" i="1"/>
  <c r="B116" i="1"/>
  <c r="A116" i="1"/>
  <c r="B113" i="1"/>
  <c r="H109" i="1"/>
  <c r="M107" i="1"/>
  <c r="D107" i="1"/>
  <c r="C107" i="1"/>
  <c r="B107" i="1"/>
  <c r="B105" i="1"/>
  <c r="B103" i="1"/>
  <c r="O97" i="1"/>
  <c r="N97" i="1"/>
  <c r="M97" i="1"/>
  <c r="L97" i="1"/>
  <c r="O95" i="1"/>
  <c r="N95" i="1"/>
  <c r="M95" i="1"/>
  <c r="L95" i="1"/>
  <c r="D89" i="1"/>
  <c r="C89" i="1"/>
  <c r="B89" i="1"/>
  <c r="O87" i="1"/>
  <c r="N87" i="1"/>
  <c r="M87" i="1"/>
  <c r="L87" i="1"/>
  <c r="K87" i="1"/>
  <c r="I87" i="1"/>
  <c r="I120" i="1" s="1"/>
  <c r="H87" i="1"/>
  <c r="H120" i="1" s="1"/>
  <c r="G87" i="1"/>
  <c r="G120" i="1" s="1"/>
  <c r="F87" i="1"/>
  <c r="F120" i="1" s="1"/>
  <c r="E87" i="1"/>
  <c r="D87" i="1"/>
  <c r="C87" i="1"/>
  <c r="B87" i="1"/>
  <c r="A87" i="1"/>
  <c r="O86" i="1"/>
  <c r="N86" i="1"/>
  <c r="M86" i="1"/>
  <c r="L86" i="1"/>
  <c r="K86" i="1"/>
  <c r="F86" i="1"/>
  <c r="F119" i="1" s="1"/>
  <c r="E86" i="1"/>
  <c r="D86" i="1"/>
  <c r="C86" i="1"/>
  <c r="B86" i="1"/>
  <c r="A86" i="1"/>
  <c r="O85" i="1"/>
  <c r="N85" i="1"/>
  <c r="M85" i="1"/>
  <c r="L85" i="1"/>
  <c r="K85" i="1"/>
  <c r="E85" i="1"/>
  <c r="D85" i="1"/>
  <c r="C85" i="1"/>
  <c r="B85" i="1"/>
  <c r="A85" i="1"/>
  <c r="O84" i="1"/>
  <c r="N84" i="1"/>
  <c r="M84" i="1"/>
  <c r="L84" i="1"/>
  <c r="K84" i="1"/>
  <c r="E84" i="1"/>
  <c r="D84" i="1"/>
  <c r="C84" i="1"/>
  <c r="B84" i="1"/>
  <c r="A84" i="1"/>
  <c r="N83" i="1"/>
  <c r="M83" i="1"/>
  <c r="L83" i="1"/>
  <c r="K83" i="1"/>
  <c r="E83" i="1"/>
  <c r="D83" i="1"/>
  <c r="C83" i="1"/>
  <c r="B83" i="1"/>
  <c r="A83" i="1"/>
  <c r="N82" i="1"/>
  <c r="M82" i="1"/>
  <c r="L82" i="1"/>
  <c r="K82" i="1"/>
  <c r="E82" i="1"/>
  <c r="D82" i="1"/>
  <c r="C82" i="1"/>
  <c r="B82" i="1"/>
  <c r="A82" i="1"/>
  <c r="B79" i="1"/>
  <c r="H75" i="1"/>
  <c r="M73" i="1"/>
  <c r="D73" i="1"/>
  <c r="C73" i="1"/>
  <c r="B73" i="1"/>
  <c r="B71" i="1"/>
  <c r="B69" i="1"/>
  <c r="B45" i="1"/>
  <c r="D39" i="1"/>
  <c r="C39" i="1"/>
  <c r="B39" i="1"/>
  <c r="B37" i="1"/>
  <c r="B35" i="1"/>
  <c r="O63" i="1"/>
  <c r="O61" i="1"/>
  <c r="N63" i="1"/>
  <c r="N61" i="1"/>
  <c r="M63" i="1"/>
  <c r="M61" i="1"/>
  <c r="L63" i="1"/>
  <c r="L61" i="1"/>
  <c r="O53" i="1"/>
  <c r="O52" i="1"/>
  <c r="O51" i="1"/>
  <c r="O50" i="1"/>
  <c r="N53" i="1"/>
  <c r="N52" i="1"/>
  <c r="N51" i="1"/>
  <c r="N50" i="1"/>
  <c r="N49" i="1"/>
  <c r="N48" i="1"/>
  <c r="M53" i="1"/>
  <c r="M52" i="1"/>
  <c r="M51" i="1"/>
  <c r="M50" i="1"/>
  <c r="M49" i="1"/>
  <c r="M48" i="1"/>
  <c r="L53" i="1"/>
  <c r="L52" i="1"/>
  <c r="L51" i="1"/>
  <c r="L50" i="1"/>
  <c r="L49" i="1"/>
  <c r="L48" i="1"/>
  <c r="E53" i="1"/>
  <c r="E52" i="1"/>
  <c r="E51" i="1"/>
  <c r="E50" i="1"/>
  <c r="E49" i="1"/>
  <c r="E48" i="1"/>
  <c r="D53" i="1"/>
  <c r="D52" i="1"/>
  <c r="D51" i="1"/>
  <c r="D50" i="1"/>
  <c r="D49" i="1"/>
  <c r="D48" i="1"/>
  <c r="D21" i="1"/>
  <c r="D88" i="1" s="1"/>
  <c r="C21" i="1"/>
  <c r="C122" i="1" s="1"/>
  <c r="C53" i="1"/>
  <c r="C52" i="1"/>
  <c r="C51" i="1"/>
  <c r="C50" i="1"/>
  <c r="C49" i="1"/>
  <c r="C48" i="1"/>
  <c r="B53" i="1"/>
  <c r="B52" i="1"/>
  <c r="B51" i="1"/>
  <c r="B50" i="1"/>
  <c r="B49" i="1"/>
  <c r="B48" i="1"/>
  <c r="A53" i="1"/>
  <c r="A52" i="1"/>
  <c r="A51" i="1"/>
  <c r="A50" i="1"/>
  <c r="A49" i="1"/>
  <c r="A48" i="1"/>
  <c r="M39" i="1"/>
  <c r="H41" i="1"/>
  <c r="D55" i="1"/>
  <c r="C55" i="1"/>
  <c r="B55" i="1"/>
  <c r="J53" i="1"/>
  <c r="J86" i="1" s="1"/>
  <c r="J119" i="1" s="1"/>
  <c r="I53" i="1"/>
  <c r="I86" i="1" s="1"/>
  <c r="I119" i="1" s="1"/>
  <c r="H53" i="1"/>
  <c r="H86" i="1" s="1"/>
  <c r="H119" i="1" s="1"/>
  <c r="G53" i="1"/>
  <c r="G86" i="1" s="1"/>
  <c r="G119" i="1" s="1"/>
  <c r="F53" i="1"/>
  <c r="J52" i="1"/>
  <c r="J85" i="1" s="1"/>
  <c r="J118" i="1" s="1"/>
  <c r="I52" i="1"/>
  <c r="I85" i="1" s="1"/>
  <c r="I118" i="1" s="1"/>
  <c r="H52" i="1"/>
  <c r="H85" i="1" s="1"/>
  <c r="H118" i="1" s="1"/>
  <c r="G52" i="1"/>
  <c r="G85" i="1" s="1"/>
  <c r="G118" i="1" s="1"/>
  <c r="F52" i="1"/>
  <c r="F85" i="1" s="1"/>
  <c r="F118" i="1" s="1"/>
  <c r="J51" i="1"/>
  <c r="J84" i="1" s="1"/>
  <c r="J117" i="1" s="1"/>
  <c r="I51" i="1"/>
  <c r="I84" i="1" s="1"/>
  <c r="I117" i="1" s="1"/>
  <c r="H51" i="1"/>
  <c r="H84" i="1" s="1"/>
  <c r="H117" i="1" s="1"/>
  <c r="G51" i="1"/>
  <c r="G84" i="1" s="1"/>
  <c r="G117" i="1" s="1"/>
  <c r="F51" i="1"/>
  <c r="F84" i="1" s="1"/>
  <c r="F117" i="1" s="1"/>
  <c r="J50" i="1"/>
  <c r="J83" i="1" s="1"/>
  <c r="J116" i="1" s="1"/>
  <c r="I50" i="1"/>
  <c r="I83" i="1" s="1"/>
  <c r="I116" i="1" s="1"/>
  <c r="H50" i="1"/>
  <c r="H83" i="1" s="1"/>
  <c r="H116" i="1" s="1"/>
  <c r="G50" i="1"/>
  <c r="G83" i="1" s="1"/>
  <c r="G116" i="1" s="1"/>
  <c r="F50" i="1"/>
  <c r="F83" i="1" s="1"/>
  <c r="F116" i="1" s="1"/>
  <c r="J49" i="1"/>
  <c r="J82" i="1" s="1"/>
  <c r="I49" i="1"/>
  <c r="I82" i="1" s="1"/>
  <c r="H49" i="1"/>
  <c r="H82" i="1" s="1"/>
  <c r="G49" i="1"/>
  <c r="G82" i="1" s="1"/>
  <c r="F49" i="1"/>
  <c r="F82" i="1" s="1"/>
  <c r="J48" i="1"/>
  <c r="I48" i="1"/>
  <c r="H48" i="1"/>
  <c r="G48" i="1"/>
  <c r="F48" i="1"/>
  <c r="K53" i="1"/>
  <c r="K52" i="1"/>
  <c r="K51" i="1"/>
  <c r="K50" i="1"/>
  <c r="K49" i="1"/>
  <c r="K48" i="1"/>
  <c r="O117" i="1"/>
  <c r="O82" i="1"/>
  <c r="J21" i="1"/>
  <c r="J122" i="1" s="1"/>
  <c r="B21" i="1"/>
  <c r="B122" i="1" s="1"/>
  <c r="L73" i="1" l="1"/>
  <c r="B54" i="1"/>
  <c r="B88" i="1"/>
  <c r="J88" i="1"/>
  <c r="J121" i="1" s="1"/>
  <c r="J54" i="1"/>
  <c r="J87" i="1" s="1"/>
  <c r="J120" i="1" s="1"/>
  <c r="O49" i="1"/>
  <c r="O83" i="1"/>
  <c r="O48" i="1"/>
  <c r="O21" i="1"/>
  <c r="O116" i="1"/>
  <c r="D54" i="1"/>
  <c r="D122" i="1"/>
  <c r="C54" i="1"/>
  <c r="C88" i="1"/>
  <c r="A124" i="1"/>
  <c r="A56" i="1"/>
  <c r="H43" i="1"/>
  <c r="H77" i="1"/>
  <c r="L39" i="1"/>
  <c r="I40" i="1"/>
  <c r="I74" i="1"/>
  <c r="F74" i="1"/>
  <c r="F40" i="1"/>
  <c r="G72" i="1"/>
  <c r="G106" i="1"/>
  <c r="G105" i="1"/>
  <c r="G37" i="1"/>
  <c r="G35" i="1"/>
  <c r="G69" i="1"/>
  <c r="O88" i="1" l="1"/>
  <c r="O54" i="1"/>
  <c r="O122" i="1"/>
</calcChain>
</file>

<file path=xl/sharedStrings.xml><?xml version="1.0" encoding="utf-8"?>
<sst xmlns="http://schemas.openxmlformats.org/spreadsheetml/2006/main" count="253" uniqueCount="67">
  <si>
    <t>Sender:</t>
  </si>
  <si>
    <t>Address:</t>
  </si>
  <si>
    <t>Suburb:</t>
  </si>
  <si>
    <t>Contact Name:</t>
  </si>
  <si>
    <t>Contact Number:</t>
  </si>
  <si>
    <t>Senders Signature:</t>
  </si>
  <si>
    <t>Receiver</t>
  </si>
  <si>
    <t>Address</t>
  </si>
  <si>
    <t>Suburb</t>
  </si>
  <si>
    <t>Contact Name</t>
  </si>
  <si>
    <t>Contact Number</t>
  </si>
  <si>
    <t>Receiver Signature</t>
  </si>
  <si>
    <t>State</t>
  </si>
  <si>
    <t>Post Code</t>
  </si>
  <si>
    <t>Senders Reference</t>
  </si>
  <si>
    <t>Items</t>
  </si>
  <si>
    <t>Pallets</t>
  </si>
  <si>
    <t>Spaces</t>
  </si>
  <si>
    <t>Description of Goods</t>
  </si>
  <si>
    <t>Weight / kg's</t>
  </si>
  <si>
    <t>Dimensions</t>
  </si>
  <si>
    <t>Length</t>
  </si>
  <si>
    <t>Width</t>
  </si>
  <si>
    <t>Height</t>
  </si>
  <si>
    <t>=M3</t>
  </si>
  <si>
    <t>Charge To / Acount Code</t>
  </si>
  <si>
    <t>Consignment Number</t>
  </si>
  <si>
    <t>Service Requirements</t>
  </si>
  <si>
    <t>Economy</t>
  </si>
  <si>
    <t>Express</t>
  </si>
  <si>
    <t>Priority</t>
  </si>
  <si>
    <t>Total No. Items</t>
  </si>
  <si>
    <t>Total Weight</t>
  </si>
  <si>
    <t>Freight Charge</t>
  </si>
  <si>
    <t>Ancillary Charge</t>
  </si>
  <si>
    <t>Fuel Surcharge</t>
  </si>
  <si>
    <t>GST</t>
  </si>
  <si>
    <t>Total</t>
  </si>
  <si>
    <t>Total Cubic Metres</t>
  </si>
  <si>
    <t>$</t>
  </si>
  <si>
    <t>Driver Name</t>
  </si>
  <si>
    <t>Driver Signature</t>
  </si>
  <si>
    <t>Date</t>
  </si>
  <si>
    <t>Time</t>
  </si>
  <si>
    <t>Dangerous Goos Declaration</t>
  </si>
  <si>
    <t>Class</t>
  </si>
  <si>
    <t>LOSCAM</t>
  </si>
  <si>
    <t>CHEP</t>
  </si>
  <si>
    <t>IN</t>
  </si>
  <si>
    <t>OUT</t>
  </si>
  <si>
    <t>Pallet Transfer Docket Number:</t>
  </si>
  <si>
    <t>No of pallets received on pickup</t>
  </si>
  <si>
    <t>No of pallets exhanged on Delivery</t>
  </si>
  <si>
    <t>Date:</t>
  </si>
  <si>
    <t>No of pallets received on Pickup</t>
  </si>
  <si>
    <t>cus number</t>
  </si>
  <si>
    <t>Customer</t>
  </si>
  <si>
    <t>address</t>
  </si>
  <si>
    <t>address 2</t>
  </si>
  <si>
    <t>suburb</t>
  </si>
  <si>
    <t>p/code</t>
  </si>
  <si>
    <t>comments</t>
  </si>
  <si>
    <t>phone number</t>
  </si>
  <si>
    <t>&lt;ORDERNO&gt;</t>
  </si>
  <si>
    <t>&lt;OrderNO&gt;</t>
  </si>
  <si>
    <t>Contact name</t>
  </si>
  <si>
    <t>/     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</si>
</sst>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i/>
      <sz val="14"/>
      <color rgb="FF00B050"/>
      <name val="Times New Roman"/>
      <family val="1"/>
    </font>
    <font>
      <b/>
      <sz val="9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sz val="9"/>
      <color rgb="FFFFC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i/>
      <sz val="14"/>
      <color rgb="FFFFC000"/>
      <name val="Times New Roman"/>
      <family val="1"/>
    </font>
    <font>
      <b/>
      <sz val="9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8"/>
      <color rgb="FFFFC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1F497D"/>
      <name val="Arial"/>
      <family val="2"/>
    </font>
    <font>
      <sz val="12"/>
      <color rgb="FF00B050"/>
      <name val="Calibri"/>
      <family val="2"/>
      <scheme val="minor"/>
    </font>
    <font>
      <sz val="12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</borders>
  <cellStyleXfs count="2">
    <xf numFmtId="0" fontId="0" fillId="0" borderId="0"/>
    <xf numFmtId="0" fontId="26" fillId="0" borderId="0"/>
  </cellStyleXfs>
  <cellXfs count="61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3" fillId="0" borderId="4" xfId="0" applyFont="1" applyBorder="1"/>
    <xf numFmtId="0" fontId="3" fillId="0" borderId="7" xfId="0" applyFont="1" applyBorder="1"/>
    <xf numFmtId="0" fontId="3" fillId="0" borderId="7" xfId="0" applyFont="1" applyBorder="1" applyAlignment="1"/>
    <xf numFmtId="0" fontId="3" fillId="0" borderId="8" xfId="0" applyFont="1" applyBorder="1"/>
    <xf numFmtId="0" fontId="3" fillId="0" borderId="5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/>
    <xf numFmtId="0" fontId="0" fillId="0" borderId="1" xfId="0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/>
    <xf numFmtId="0" fontId="3" fillId="0" borderId="20" xfId="0" applyFont="1" applyBorder="1"/>
    <xf numFmtId="0" fontId="3" fillId="0" borderId="16" xfId="0" applyFont="1" applyBorder="1"/>
    <xf numFmtId="0" fontId="3" fillId="0" borderId="15" xfId="0" applyFont="1" applyBorder="1"/>
    <xf numFmtId="0" fontId="3" fillId="0" borderId="21" xfId="0" applyFont="1" applyBorder="1" applyAlignment="1">
      <alignment vertical="top"/>
    </xf>
    <xf numFmtId="0" fontId="3" fillId="0" borderId="18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5" fillId="0" borderId="32" xfId="0" quotePrefix="1" applyFont="1" applyBorder="1" applyAlignment="1">
      <alignment horizontal="center" vertical="center"/>
    </xf>
    <xf numFmtId="0" fontId="0" fillId="0" borderId="14" xfId="0" applyBorder="1"/>
    <xf numFmtId="0" fontId="0" fillId="0" borderId="17" xfId="0" applyBorder="1"/>
    <xf numFmtId="0" fontId="0" fillId="0" borderId="38" xfId="0" applyBorder="1"/>
    <xf numFmtId="0" fontId="0" fillId="0" borderId="43" xfId="0" applyBorder="1"/>
    <xf numFmtId="0" fontId="0" fillId="0" borderId="11" xfId="0" applyBorder="1"/>
    <xf numFmtId="0" fontId="0" fillId="0" borderId="19" xfId="0" applyBorder="1"/>
    <xf numFmtId="0" fontId="4" fillId="0" borderId="44" xfId="0" applyFont="1" applyBorder="1"/>
    <xf numFmtId="0" fontId="4" fillId="0" borderId="45" xfId="0" applyFont="1" applyBorder="1"/>
    <xf numFmtId="0" fontId="4" fillId="0" borderId="21" xfId="0" applyFont="1" applyBorder="1"/>
    <xf numFmtId="0" fontId="0" fillId="0" borderId="29" xfId="0" applyBorder="1" applyAlignment="1"/>
    <xf numFmtId="0" fontId="0" fillId="2" borderId="3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4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28" xfId="0" applyFont="1" applyBorder="1"/>
    <xf numFmtId="0" fontId="0" fillId="0" borderId="16" xfId="0" applyBorder="1"/>
    <xf numFmtId="0" fontId="0" fillId="0" borderId="30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3" fillId="0" borderId="29" xfId="0" applyFont="1" applyBorder="1"/>
    <xf numFmtId="0" fontId="4" fillId="0" borderId="45" xfId="0" applyFont="1" applyBorder="1" applyAlignment="1">
      <alignment vertical="center"/>
    </xf>
    <xf numFmtId="0" fontId="0" fillId="0" borderId="60" xfId="0" applyBorder="1" applyAlignment="1"/>
    <xf numFmtId="0" fontId="0" fillId="0" borderId="61" xfId="0" applyBorder="1" applyAlignment="1"/>
    <xf numFmtId="0" fontId="0" fillId="0" borderId="61" xfId="0" applyBorder="1"/>
    <xf numFmtId="0" fontId="0" fillId="0" borderId="17" xfId="0" applyBorder="1" applyAlignment="1"/>
    <xf numFmtId="0" fontId="0" fillId="0" borderId="28" xfId="0" applyBorder="1" applyAlignment="1"/>
    <xf numFmtId="0" fontId="10" fillId="0" borderId="25" xfId="0" applyFont="1" applyBorder="1"/>
    <xf numFmtId="0" fontId="10" fillId="0" borderId="26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29" xfId="0" applyFont="1" applyBorder="1"/>
    <xf numFmtId="0" fontId="10" fillId="0" borderId="30" xfId="0" applyFont="1" applyBorder="1"/>
    <xf numFmtId="0" fontId="11" fillId="0" borderId="14" xfId="0" applyFont="1" applyBorder="1" applyAlignment="1">
      <alignment horizontal="left"/>
    </xf>
    <xf numFmtId="0" fontId="10" fillId="0" borderId="8" xfId="0" applyFont="1" applyBorder="1"/>
    <xf numFmtId="0" fontId="11" fillId="0" borderId="14" xfId="0" applyFont="1" applyBorder="1"/>
    <xf numFmtId="0" fontId="11" fillId="0" borderId="15" xfId="0" applyFont="1" applyBorder="1" applyAlignment="1">
      <alignment horizontal="left"/>
    </xf>
    <xf numFmtId="0" fontId="10" fillId="0" borderId="6" xfId="0" applyFont="1" applyBorder="1"/>
    <xf numFmtId="0" fontId="11" fillId="0" borderId="20" xfId="0" applyFont="1" applyBorder="1"/>
    <xf numFmtId="0" fontId="11" fillId="0" borderId="16" xfId="0" applyFont="1" applyBorder="1" applyAlignment="1">
      <alignment horizontal="left"/>
    </xf>
    <xf numFmtId="0" fontId="11" fillId="0" borderId="16" xfId="0" applyFont="1" applyBorder="1"/>
    <xf numFmtId="0" fontId="11" fillId="0" borderId="15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0" fillId="0" borderId="3" xfId="0" applyFont="1" applyBorder="1"/>
    <xf numFmtId="0" fontId="11" fillId="0" borderId="7" xfId="0" applyFont="1" applyBorder="1" applyAlignment="1"/>
    <xf numFmtId="0" fontId="11" fillId="0" borderId="8" xfId="0" applyFont="1" applyBorder="1"/>
    <xf numFmtId="0" fontId="11" fillId="0" borderId="7" xfId="0" applyFont="1" applyBorder="1"/>
    <xf numFmtId="0" fontId="10" fillId="0" borderId="5" xfId="0" applyFont="1" applyBorder="1"/>
    <xf numFmtId="0" fontId="11" fillId="0" borderId="5" xfId="0" applyFont="1" applyBorder="1"/>
    <xf numFmtId="0" fontId="11" fillId="0" borderId="4" xfId="0" applyFont="1" applyBorder="1"/>
    <xf numFmtId="0" fontId="11" fillId="0" borderId="2" xfId="0" applyFont="1" applyBorder="1"/>
    <xf numFmtId="0" fontId="11" fillId="0" borderId="2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7" xfId="0" applyFont="1" applyBorder="1" applyAlignment="1">
      <alignment horizontal="left" vertical="top"/>
    </xf>
    <xf numFmtId="0" fontId="11" fillId="0" borderId="21" xfId="0" applyFont="1" applyBorder="1" applyAlignment="1">
      <alignment vertical="top"/>
    </xf>
    <xf numFmtId="0" fontId="11" fillId="0" borderId="18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32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6" fillId="0" borderId="44" xfId="0" applyFont="1" applyBorder="1"/>
    <xf numFmtId="0" fontId="10" fillId="0" borderId="46" xfId="0" applyFont="1" applyBorder="1" applyAlignment="1">
      <alignment vertical="center"/>
    </xf>
    <xf numFmtId="0" fontId="10" fillId="0" borderId="43" xfId="0" applyFont="1" applyBorder="1"/>
    <xf numFmtId="0" fontId="16" fillId="0" borderId="45" xfId="0" applyFont="1" applyBorder="1"/>
    <xf numFmtId="0" fontId="10" fillId="0" borderId="10" xfId="0" applyFont="1" applyBorder="1" applyAlignment="1">
      <alignment vertical="center"/>
    </xf>
    <xf numFmtId="0" fontId="10" fillId="0" borderId="11" xfId="0" applyFont="1" applyBorder="1"/>
    <xf numFmtId="0" fontId="16" fillId="0" borderId="45" xfId="0" applyFont="1" applyBorder="1" applyAlignment="1">
      <alignment vertical="center"/>
    </xf>
    <xf numFmtId="0" fontId="16" fillId="0" borderId="21" xfId="0" applyFont="1" applyBorder="1"/>
    <xf numFmtId="0" fontId="10" fillId="0" borderId="47" xfId="0" applyFont="1" applyBorder="1" applyAlignment="1">
      <alignment vertical="center"/>
    </xf>
    <xf numFmtId="0" fontId="10" fillId="0" borderId="19" xfId="0" applyFont="1" applyBorder="1"/>
    <xf numFmtId="0" fontId="11" fillId="0" borderId="28" xfId="0" applyFont="1" applyBorder="1"/>
    <xf numFmtId="0" fontId="10" fillId="0" borderId="60" xfId="0" applyFont="1" applyBorder="1" applyAlignment="1"/>
    <xf numFmtId="0" fontId="11" fillId="0" borderId="29" xfId="0" applyFont="1" applyBorder="1"/>
    <xf numFmtId="0" fontId="10" fillId="0" borderId="29" xfId="0" applyFont="1" applyBorder="1" applyAlignment="1"/>
    <xf numFmtId="0" fontId="10" fillId="0" borderId="17" xfId="0" applyFont="1" applyBorder="1"/>
    <xf numFmtId="0" fontId="10" fillId="0" borderId="61" xfId="0" applyFont="1" applyBorder="1" applyAlignment="1"/>
    <xf numFmtId="0" fontId="10" fillId="0" borderId="38" xfId="0" applyFont="1" applyBorder="1"/>
    <xf numFmtId="0" fontId="10" fillId="0" borderId="38" xfId="0" applyFont="1" applyBorder="1" applyAlignment="1"/>
    <xf numFmtId="0" fontId="10" fillId="0" borderId="16" xfId="0" applyFont="1" applyBorder="1"/>
    <xf numFmtId="0" fontId="10" fillId="0" borderId="14" xfId="0" applyFont="1" applyBorder="1"/>
    <xf numFmtId="0" fontId="10" fillId="0" borderId="61" xfId="0" applyFont="1" applyBorder="1"/>
    <xf numFmtId="0" fontId="10" fillId="0" borderId="28" xfId="0" applyFont="1" applyBorder="1" applyAlignment="1"/>
    <xf numFmtId="0" fontId="10" fillId="0" borderId="30" xfId="0" applyFont="1" applyBorder="1" applyAlignment="1"/>
    <xf numFmtId="0" fontId="10" fillId="0" borderId="17" xfId="0" applyFont="1" applyBorder="1" applyAlignment="1"/>
    <xf numFmtId="0" fontId="10" fillId="0" borderId="39" xfId="0" applyFont="1" applyBorder="1" applyAlignment="1"/>
    <xf numFmtId="0" fontId="10" fillId="0" borderId="0" xfId="0" applyFont="1" applyBorder="1"/>
    <xf numFmtId="0" fontId="17" fillId="0" borderId="25" xfId="0" applyFont="1" applyBorder="1"/>
    <xf numFmtId="0" fontId="17" fillId="0" borderId="26" xfId="0" applyFont="1" applyBorder="1"/>
    <xf numFmtId="0" fontId="17" fillId="0" borderId="27" xfId="0" applyFont="1" applyBorder="1"/>
    <xf numFmtId="0" fontId="17" fillId="0" borderId="28" xfId="0" applyFont="1" applyBorder="1"/>
    <xf numFmtId="0" fontId="17" fillId="0" borderId="29" xfId="0" applyFont="1" applyBorder="1"/>
    <xf numFmtId="0" fontId="17" fillId="0" borderId="30" xfId="0" applyFont="1" applyBorder="1"/>
    <xf numFmtId="0" fontId="18" fillId="0" borderId="14" xfId="0" applyFont="1" applyBorder="1" applyAlignment="1">
      <alignment horizontal="left"/>
    </xf>
    <xf numFmtId="0" fontId="17" fillId="0" borderId="8" xfId="0" applyFont="1" applyBorder="1"/>
    <xf numFmtId="0" fontId="18" fillId="0" borderId="14" xfId="0" applyFont="1" applyBorder="1"/>
    <xf numFmtId="0" fontId="18" fillId="0" borderId="15" xfId="0" applyFont="1" applyBorder="1" applyAlignment="1">
      <alignment horizontal="left"/>
    </xf>
    <xf numFmtId="0" fontId="17" fillId="0" borderId="6" xfId="0" applyFont="1" applyBorder="1"/>
    <xf numFmtId="0" fontId="18" fillId="0" borderId="20" xfId="0" applyFont="1" applyBorder="1"/>
    <xf numFmtId="0" fontId="18" fillId="0" borderId="16" xfId="0" applyFont="1" applyBorder="1" applyAlignment="1">
      <alignment horizontal="left"/>
    </xf>
    <xf numFmtId="0" fontId="18" fillId="0" borderId="16" xfId="0" applyFont="1" applyBorder="1"/>
    <xf numFmtId="0" fontId="18" fillId="0" borderId="15" xfId="0" applyFont="1" applyBorder="1"/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0" fontId="17" fillId="0" borderId="3" xfId="0" applyFont="1" applyBorder="1"/>
    <xf numFmtId="0" fontId="18" fillId="0" borderId="7" xfId="0" applyFont="1" applyBorder="1" applyAlignment="1"/>
    <xf numFmtId="0" fontId="18" fillId="0" borderId="8" xfId="0" applyFont="1" applyBorder="1"/>
    <xf numFmtId="0" fontId="18" fillId="0" borderId="7" xfId="0" applyFont="1" applyBorder="1"/>
    <xf numFmtId="0" fontId="17" fillId="0" borderId="5" xfId="0" applyFont="1" applyBorder="1"/>
    <xf numFmtId="0" fontId="18" fillId="0" borderId="5" xfId="0" applyFont="1" applyBorder="1"/>
    <xf numFmtId="0" fontId="18" fillId="0" borderId="4" xfId="0" applyFont="1" applyBorder="1"/>
    <xf numFmtId="0" fontId="18" fillId="0" borderId="2" xfId="0" applyFont="1" applyBorder="1"/>
    <xf numFmtId="0" fontId="18" fillId="0" borderId="2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17" xfId="0" applyFont="1" applyBorder="1" applyAlignment="1">
      <alignment horizontal="left" vertical="top"/>
    </xf>
    <xf numFmtId="0" fontId="18" fillId="0" borderId="21" xfId="0" applyFont="1" applyBorder="1" applyAlignment="1">
      <alignment vertical="top"/>
    </xf>
    <xf numFmtId="0" fontId="18" fillId="0" borderId="18" xfId="0" applyFont="1" applyBorder="1"/>
    <xf numFmtId="0" fontId="19" fillId="0" borderId="1" xfId="0" applyFont="1" applyBorder="1" applyAlignment="1">
      <alignment horizontal="center" vertical="center"/>
    </xf>
    <xf numFmtId="0" fontId="19" fillId="0" borderId="32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23" fillId="0" borderId="44" xfId="0" applyFont="1" applyBorder="1"/>
    <xf numFmtId="0" fontId="17" fillId="0" borderId="46" xfId="0" applyFont="1" applyBorder="1" applyAlignment="1">
      <alignment vertical="center"/>
    </xf>
    <xf numFmtId="0" fontId="17" fillId="0" borderId="43" xfId="0" applyFont="1" applyBorder="1"/>
    <xf numFmtId="0" fontId="23" fillId="0" borderId="45" xfId="0" applyFont="1" applyBorder="1"/>
    <xf numFmtId="0" fontId="17" fillId="0" borderId="10" xfId="0" applyFont="1" applyBorder="1" applyAlignment="1">
      <alignment vertical="center"/>
    </xf>
    <xf numFmtId="0" fontId="17" fillId="0" borderId="11" xfId="0" applyFont="1" applyBorder="1"/>
    <xf numFmtId="0" fontId="23" fillId="0" borderId="45" xfId="0" applyFont="1" applyBorder="1" applyAlignment="1">
      <alignment vertical="center"/>
    </xf>
    <xf numFmtId="0" fontId="23" fillId="0" borderId="21" xfId="0" applyFont="1" applyBorder="1"/>
    <xf numFmtId="0" fontId="17" fillId="0" borderId="47" xfId="0" applyFont="1" applyBorder="1" applyAlignment="1">
      <alignment vertical="center"/>
    </xf>
    <xf numFmtId="0" fontId="17" fillId="0" borderId="19" xfId="0" applyFont="1" applyBorder="1"/>
    <xf numFmtId="0" fontId="18" fillId="0" borderId="28" xfId="0" applyFont="1" applyBorder="1"/>
    <xf numFmtId="0" fontId="17" fillId="0" borderId="60" xfId="0" applyFont="1" applyBorder="1" applyAlignment="1"/>
    <xf numFmtId="0" fontId="18" fillId="0" borderId="29" xfId="0" applyFont="1" applyBorder="1"/>
    <xf numFmtId="0" fontId="17" fillId="0" borderId="29" xfId="0" applyFont="1" applyBorder="1" applyAlignment="1"/>
    <xf numFmtId="0" fontId="17" fillId="0" borderId="17" xfId="0" applyFont="1" applyBorder="1"/>
    <xf numFmtId="0" fontId="17" fillId="0" borderId="61" xfId="0" applyFont="1" applyBorder="1" applyAlignment="1"/>
    <xf numFmtId="0" fontId="17" fillId="0" borderId="38" xfId="0" applyFont="1" applyBorder="1"/>
    <xf numFmtId="0" fontId="17" fillId="0" borderId="38" xfId="0" applyFont="1" applyBorder="1" applyAlignment="1"/>
    <xf numFmtId="0" fontId="17" fillId="0" borderId="16" xfId="0" applyFont="1" applyBorder="1"/>
    <xf numFmtId="0" fontId="17" fillId="0" borderId="14" xfId="0" applyFont="1" applyBorder="1"/>
    <xf numFmtId="0" fontId="17" fillId="0" borderId="61" xfId="0" applyFont="1" applyBorder="1"/>
    <xf numFmtId="0" fontId="17" fillId="0" borderId="28" xfId="0" applyFont="1" applyBorder="1" applyAlignment="1"/>
    <xf numFmtId="0" fontId="17" fillId="0" borderId="30" xfId="0" applyFont="1" applyBorder="1" applyAlignment="1"/>
    <xf numFmtId="0" fontId="17" fillId="0" borderId="17" xfId="0" applyFont="1" applyBorder="1" applyAlignment="1"/>
    <xf numFmtId="0" fontId="17" fillId="0" borderId="39" xfId="0" applyFont="1" applyBorder="1" applyAlignment="1"/>
    <xf numFmtId="0" fontId="17" fillId="0" borderId="0" xfId="0" applyFont="1"/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7" fillId="0" borderId="18" xfId="0" applyFont="1" applyBorder="1" applyAlignment="1"/>
    <xf numFmtId="0" fontId="7" fillId="0" borderId="18" xfId="0" applyFont="1" applyBorder="1" applyAlignment="1">
      <alignment vertical="center"/>
    </xf>
    <xf numFmtId="0" fontId="3" fillId="0" borderId="64" xfId="0" applyFont="1" applyBorder="1" applyAlignment="1">
      <alignment horizontal="right" vertical="center"/>
    </xf>
    <xf numFmtId="0" fontId="13" fillId="0" borderId="18" xfId="0" applyFont="1" applyBorder="1" applyAlignment="1"/>
    <xf numFmtId="0" fontId="20" fillId="0" borderId="18" xfId="0" applyFont="1" applyBorder="1" applyAlignment="1"/>
    <xf numFmtId="0" fontId="11" fillId="0" borderId="64" xfId="0" applyFont="1" applyBorder="1" applyAlignment="1">
      <alignment horizontal="right" vertical="center"/>
    </xf>
    <xf numFmtId="0" fontId="18" fillId="0" borderId="64" xfId="0" applyFont="1" applyFill="1" applyBorder="1" applyAlignment="1">
      <alignment horizontal="right" vertical="center"/>
    </xf>
    <xf numFmtId="0" fontId="3" fillId="2" borderId="14" xfId="0" applyFont="1" applyFill="1" applyBorder="1"/>
    <xf numFmtId="0" fontId="3" fillId="2" borderId="16" xfId="0" applyFont="1" applyFill="1" applyBorder="1"/>
    <xf numFmtId="0" fontId="3" fillId="2" borderId="15" xfId="0" applyFont="1" applyFill="1" applyBorder="1"/>
    <xf numFmtId="0" fontId="3" fillId="2" borderId="7" xfId="0" applyFont="1" applyFill="1" applyBorder="1" applyAlignment="1"/>
    <xf numFmtId="0" fontId="3" fillId="2" borderId="8" xfId="0" applyFont="1" applyFill="1" applyBorder="1"/>
    <xf numFmtId="0" fontId="3" fillId="2" borderId="7" xfId="0" applyFont="1" applyFill="1" applyBorder="1"/>
    <xf numFmtId="0" fontId="3" fillId="2" borderId="4" xfId="0" applyFont="1" applyFill="1" applyBorder="1"/>
    <xf numFmtId="0" fontId="3" fillId="2" borderId="2" xfId="0" applyFont="1" applyFill="1" applyBorder="1"/>
    <xf numFmtId="0" fontId="3" fillId="2" borderId="5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32" xfId="0" quotePrefix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18" xfId="0" applyFont="1" applyBorder="1" applyAlignment="1">
      <alignment horizontal="right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0" fontId="27" fillId="0" borderId="0" xfId="1" applyFont="1" applyFill="1" applyAlignment="1">
      <alignment horizontal="left"/>
    </xf>
    <xf numFmtId="0" fontId="27" fillId="0" borderId="0" xfId="1" applyFont="1" applyFill="1" applyAlignment="1">
      <alignment horizontal="center"/>
    </xf>
    <xf numFmtId="0" fontId="28" fillId="0" borderId="0" xfId="0" applyFont="1"/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0" xfId="0" quotePrefix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4" fontId="5" fillId="3" borderId="18" xfId="0" applyNumberFormat="1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0" borderId="29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1" fillId="0" borderId="34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2" fillId="0" borderId="4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7" fillId="2" borderId="51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5" xfId="0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2" fillId="0" borderId="49" xfId="0" applyFont="1" applyBorder="1" applyAlignment="1">
      <alignment horizontal="right" vertical="center"/>
    </xf>
    <xf numFmtId="0" fontId="22" fillId="0" borderId="51" xfId="0" applyFont="1" applyBorder="1" applyAlignment="1">
      <alignment horizontal="right" vertical="center"/>
    </xf>
    <xf numFmtId="0" fontId="17" fillId="2" borderId="53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14" fontId="19" fillId="0" borderId="65" xfId="0" applyNumberFormat="1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6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4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5" fillId="0" borderId="4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5" fillId="0" borderId="53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15" fillId="0" borderId="60" xfId="0" applyFont="1" applyBorder="1" applyAlignment="1">
      <alignment horizontal="right" vertical="center"/>
    </xf>
    <xf numFmtId="0" fontId="15" fillId="0" borderId="54" xfId="0" applyFont="1" applyBorder="1" applyAlignment="1">
      <alignment horizontal="right" vertical="center"/>
    </xf>
    <xf numFmtId="0" fontId="15" fillId="0" borderId="38" xfId="0" applyFont="1" applyBorder="1" applyAlignment="1">
      <alignment horizontal="right" vertical="center"/>
    </xf>
    <xf numFmtId="0" fontId="15" fillId="0" borderId="61" xfId="0" applyFont="1" applyBorder="1" applyAlignment="1">
      <alignment horizontal="right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0" fillId="0" borderId="2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4" fontId="12" fillId="0" borderId="65" xfId="0" applyNumberFormat="1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2" borderId="5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37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24" fillId="3" borderId="39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2" fillId="0" borderId="49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0" fillId="2" borderId="53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4" fontId="5" fillId="0" borderId="65" xfId="0" applyNumberFormat="1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20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24" fillId="2" borderId="28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_Customer List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19050</xdr:rowOff>
    </xdr:from>
    <xdr:ext cx="2238375" cy="952500"/>
    <xdr:sp macro="" textlink="">
      <xdr:nvSpPr>
        <xdr:cNvPr id="2" name="TextBox 1"/>
        <xdr:cNvSpPr txBox="1"/>
      </xdr:nvSpPr>
      <xdr:spPr>
        <a:xfrm>
          <a:off x="7886700" y="19050"/>
          <a:ext cx="2238375" cy="95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AU" sz="1100"/>
            <a:t>Freight Assist Australia</a:t>
          </a:r>
        </a:p>
        <a:p>
          <a:r>
            <a:rPr lang="en-AU" sz="1100"/>
            <a:t>PO Box 1104, Craigieburn North,</a:t>
          </a:r>
        </a:p>
        <a:p>
          <a:r>
            <a:rPr lang="en-AU" sz="1100"/>
            <a:t>Victoria 3064</a:t>
          </a:r>
        </a:p>
        <a:p>
          <a:r>
            <a:rPr lang="en-AU" sz="1100"/>
            <a:t>ABN 77 152 729 283</a:t>
          </a:r>
          <a:br>
            <a:rPr lang="en-AU" sz="1100"/>
          </a:br>
          <a:endParaRPr lang="en-AU" sz="1100"/>
        </a:p>
      </xdr:txBody>
    </xdr:sp>
    <xdr:clientData/>
  </xdr:oneCellAnchor>
  <xdr:oneCellAnchor>
    <xdr:from>
      <xdr:col>6</xdr:col>
      <xdr:colOff>342900</xdr:colOff>
      <xdr:row>0</xdr:row>
      <xdr:rowOff>19049</xdr:rowOff>
    </xdr:from>
    <xdr:ext cx="2642455" cy="866775"/>
    <xdr:sp macro="" textlink="">
      <xdr:nvSpPr>
        <xdr:cNvPr id="3" name="TextBox 2"/>
        <xdr:cNvSpPr txBox="1"/>
      </xdr:nvSpPr>
      <xdr:spPr>
        <a:xfrm>
          <a:off x="4629150" y="19049"/>
          <a:ext cx="2642455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en-AU" sz="1400"/>
            <a:t>www.freightassistautralia.com.au</a:t>
          </a:r>
        </a:p>
        <a:p>
          <a:r>
            <a:rPr lang="en-AU" sz="1400"/>
            <a:t>Phone:</a:t>
          </a:r>
          <a:r>
            <a:rPr lang="en-AU" sz="1400" baseline="0"/>
            <a:t> </a:t>
          </a:r>
          <a:r>
            <a:rPr lang="en-AU" sz="1400" b="1" baseline="0"/>
            <a:t>1300 - 884 504</a:t>
          </a:r>
        </a:p>
        <a:p>
          <a:endParaRPr lang="en-AU" sz="600" b="1" baseline="0"/>
        </a:p>
        <a:p>
          <a:pPr algn="ctr"/>
          <a:r>
            <a:rPr lang="en-AU" sz="1600" b="1" u="sng"/>
            <a:t>Customer Copy</a:t>
          </a:r>
        </a:p>
      </xdr:txBody>
    </xdr:sp>
    <xdr:clientData/>
  </xdr:oneCellAnchor>
  <xdr:twoCellAnchor editAs="oneCell">
    <xdr:from>
      <xdr:col>0</xdr:col>
      <xdr:colOff>257175</xdr:colOff>
      <xdr:row>0</xdr:row>
      <xdr:rowOff>38100</xdr:rowOff>
    </xdr:from>
    <xdr:to>
      <xdr:col>5</xdr:col>
      <xdr:colOff>123824</xdr:colOff>
      <xdr:row>0</xdr:row>
      <xdr:rowOff>904875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340042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21</xdr:row>
      <xdr:rowOff>152400</xdr:rowOff>
    </xdr:from>
    <xdr:ext cx="2076450" cy="419100"/>
    <xdr:sp macro="" textlink="">
      <xdr:nvSpPr>
        <xdr:cNvPr id="5" name="TextBox 4"/>
        <xdr:cNvSpPr txBox="1"/>
      </xdr:nvSpPr>
      <xdr:spPr>
        <a:xfrm>
          <a:off x="0" y="5324475"/>
          <a:ext cx="2076450" cy="41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400" b="1"/>
            <a:t>Special Instructions</a:t>
          </a:r>
        </a:p>
      </xdr:txBody>
    </xdr:sp>
    <xdr:clientData/>
  </xdr:oneCellAnchor>
  <xdr:oneCellAnchor>
    <xdr:from>
      <xdr:col>0</xdr:col>
      <xdr:colOff>57151</xdr:colOff>
      <xdr:row>28</xdr:row>
      <xdr:rowOff>161925</xdr:rowOff>
    </xdr:from>
    <xdr:ext cx="3276600" cy="495300"/>
    <xdr:sp macro="" textlink="">
      <xdr:nvSpPr>
        <xdr:cNvPr id="6" name="TextBox 5"/>
        <xdr:cNvSpPr txBox="1"/>
      </xdr:nvSpPr>
      <xdr:spPr>
        <a:xfrm>
          <a:off x="57151" y="6772275"/>
          <a:ext cx="327660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AU" sz="800"/>
            <a:t>Freight Assist IS NOT A COMMON CARRIER, REFER TO WEBSITE FOR TERMS AND CONDITIONS</a:t>
          </a:r>
        </a:p>
        <a:p>
          <a:pPr algn="ctr"/>
          <a:r>
            <a:rPr lang="en-AU" sz="800"/>
            <a:t>www.freightassistaustralia.com.au/terms</a:t>
          </a:r>
        </a:p>
        <a:p>
          <a:endParaRPr lang="en-AU" sz="800"/>
        </a:p>
      </xdr:txBody>
    </xdr:sp>
    <xdr:clientData/>
  </xdr:oneCellAnchor>
  <xdr:oneCellAnchor>
    <xdr:from>
      <xdr:col>8</xdr:col>
      <xdr:colOff>361950</xdr:colOff>
      <xdr:row>26</xdr:row>
      <xdr:rowOff>161925</xdr:rowOff>
    </xdr:from>
    <xdr:ext cx="753027" cy="200025"/>
    <xdr:sp macro="" textlink="">
      <xdr:nvSpPr>
        <xdr:cNvPr id="7" name="TextBox 6"/>
        <xdr:cNvSpPr txBox="1"/>
      </xdr:nvSpPr>
      <xdr:spPr>
        <a:xfrm>
          <a:off x="5295900" y="6372225"/>
          <a:ext cx="753027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AU" sz="800">
              <a:solidFill>
                <a:srgbClr val="FF0000"/>
              </a:solidFill>
            </a:rPr>
            <a:t>Pallet Control</a:t>
          </a:r>
        </a:p>
        <a:p>
          <a:endParaRPr lang="en-AU" sz="1100"/>
        </a:p>
      </xdr:txBody>
    </xdr:sp>
    <xdr:clientData/>
  </xdr:oneCellAnchor>
  <xdr:twoCellAnchor>
    <xdr:from>
      <xdr:col>5</xdr:col>
      <xdr:colOff>28575</xdr:colOff>
      <xdr:row>27</xdr:row>
      <xdr:rowOff>190500</xdr:rowOff>
    </xdr:from>
    <xdr:to>
      <xdr:col>8</xdr:col>
      <xdr:colOff>28575</xdr:colOff>
      <xdr:row>27</xdr:row>
      <xdr:rowOff>190500</xdr:rowOff>
    </xdr:to>
    <xdr:cxnSp macro="">
      <xdr:nvCxnSpPr>
        <xdr:cNvPr id="9" name="Straight Connector 8"/>
        <xdr:cNvCxnSpPr/>
      </xdr:nvCxnSpPr>
      <xdr:spPr>
        <a:xfrm>
          <a:off x="3819525" y="661035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409575</xdr:colOff>
      <xdr:row>28</xdr:row>
      <xdr:rowOff>38100</xdr:rowOff>
    </xdr:from>
    <xdr:ext cx="466725" cy="264560"/>
    <xdr:sp macro="" textlink="">
      <xdr:nvSpPr>
        <xdr:cNvPr id="10" name="TextBox 9"/>
        <xdr:cNvSpPr txBox="1"/>
      </xdr:nvSpPr>
      <xdr:spPr>
        <a:xfrm>
          <a:off x="3390900" y="6648450"/>
          <a:ext cx="4667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AU" sz="1100"/>
            <a:t>UN:</a:t>
          </a:r>
        </a:p>
      </xdr:txBody>
    </xdr:sp>
    <xdr:clientData/>
  </xdr:oneCellAnchor>
  <xdr:oneCellAnchor>
    <xdr:from>
      <xdr:col>2</xdr:col>
      <xdr:colOff>304800</xdr:colOff>
      <xdr:row>30</xdr:row>
      <xdr:rowOff>190500</xdr:rowOff>
    </xdr:from>
    <xdr:ext cx="3866315" cy="233205"/>
    <xdr:sp macro="" textlink="">
      <xdr:nvSpPr>
        <xdr:cNvPr id="11" name="TextBox 10"/>
        <xdr:cNvSpPr txBox="1"/>
      </xdr:nvSpPr>
      <xdr:spPr>
        <a:xfrm>
          <a:off x="2105025" y="7210425"/>
          <a:ext cx="386631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900"/>
            <a:t>Top Signed</a:t>
          </a:r>
          <a:r>
            <a:rPr lang="en-AU" sz="900" baseline="0"/>
            <a:t> Copy: Customer White: FINANCE     Green:POD     Yellow: RECEIVER</a:t>
          </a:r>
          <a:endParaRPr lang="en-AU" sz="900"/>
        </a:p>
      </xdr:txBody>
    </xdr:sp>
    <xdr:clientData/>
  </xdr:oneCellAnchor>
  <xdr:oneCellAnchor>
    <xdr:from>
      <xdr:col>12</xdr:col>
      <xdr:colOff>0</xdr:colOff>
      <xdr:row>33</xdr:row>
      <xdr:rowOff>104775</xdr:rowOff>
    </xdr:from>
    <xdr:ext cx="2047997" cy="781240"/>
    <xdr:sp macro="" textlink="">
      <xdr:nvSpPr>
        <xdr:cNvPr id="21" name="TextBox 20"/>
        <xdr:cNvSpPr txBox="1"/>
      </xdr:nvSpPr>
      <xdr:spPr>
        <a:xfrm>
          <a:off x="7343775" y="104775"/>
          <a:ext cx="2047997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100"/>
            <a:t>Freight Assist Australia</a:t>
          </a:r>
        </a:p>
        <a:p>
          <a:r>
            <a:rPr lang="en-AU" sz="1100"/>
            <a:t>PO Box 1104, Craigieburn North,</a:t>
          </a:r>
        </a:p>
        <a:p>
          <a:r>
            <a:rPr lang="en-AU" sz="1100"/>
            <a:t>Victoria 3064</a:t>
          </a:r>
        </a:p>
        <a:p>
          <a:r>
            <a:rPr lang="en-AU" sz="1100"/>
            <a:t>ABN 77 152 729 283</a:t>
          </a:r>
        </a:p>
      </xdr:txBody>
    </xdr:sp>
    <xdr:clientData/>
  </xdr:oneCellAnchor>
  <xdr:oneCellAnchor>
    <xdr:from>
      <xdr:col>0</xdr:col>
      <xdr:colOff>257175</xdr:colOff>
      <xdr:row>33</xdr:row>
      <xdr:rowOff>38100</xdr:rowOff>
    </xdr:from>
    <xdr:ext cx="3400424" cy="866775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340042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</xdr:row>
      <xdr:rowOff>152400</xdr:rowOff>
    </xdr:from>
    <xdr:ext cx="2076450" cy="419100"/>
    <xdr:sp macro="" textlink="">
      <xdr:nvSpPr>
        <xdr:cNvPr id="24" name="TextBox 23"/>
        <xdr:cNvSpPr txBox="1"/>
      </xdr:nvSpPr>
      <xdr:spPr>
        <a:xfrm>
          <a:off x="0" y="5324475"/>
          <a:ext cx="2076450" cy="41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400" b="1"/>
            <a:t>Special Instructions</a:t>
          </a:r>
        </a:p>
      </xdr:txBody>
    </xdr:sp>
    <xdr:clientData/>
  </xdr:oneCellAnchor>
  <xdr:oneCellAnchor>
    <xdr:from>
      <xdr:col>0</xdr:col>
      <xdr:colOff>57151</xdr:colOff>
      <xdr:row>61</xdr:row>
      <xdr:rowOff>161925</xdr:rowOff>
    </xdr:from>
    <xdr:ext cx="3276600" cy="495300"/>
    <xdr:sp macro="" textlink="">
      <xdr:nvSpPr>
        <xdr:cNvPr id="25" name="TextBox 24"/>
        <xdr:cNvSpPr txBox="1"/>
      </xdr:nvSpPr>
      <xdr:spPr>
        <a:xfrm>
          <a:off x="57151" y="6772275"/>
          <a:ext cx="327660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AU" sz="800"/>
            <a:t>Freight Assist IS NOT A COMMON CARIER, REFER TO WEBSITE FOR TERMS AND CONDITIONS</a:t>
          </a:r>
        </a:p>
        <a:p>
          <a:pPr algn="ctr"/>
          <a:r>
            <a:rPr lang="en-AU" sz="800"/>
            <a:t>www.freightassistaustralia.com.au/terms</a:t>
          </a:r>
        </a:p>
        <a:p>
          <a:endParaRPr lang="en-AU" sz="800"/>
        </a:p>
      </xdr:txBody>
    </xdr:sp>
    <xdr:clientData/>
  </xdr:oneCellAnchor>
  <xdr:oneCellAnchor>
    <xdr:from>
      <xdr:col>8</xdr:col>
      <xdr:colOff>361950</xdr:colOff>
      <xdr:row>59</xdr:row>
      <xdr:rowOff>161925</xdr:rowOff>
    </xdr:from>
    <xdr:ext cx="753027" cy="200025"/>
    <xdr:sp macro="" textlink="">
      <xdr:nvSpPr>
        <xdr:cNvPr id="26" name="TextBox 25"/>
        <xdr:cNvSpPr txBox="1"/>
      </xdr:nvSpPr>
      <xdr:spPr>
        <a:xfrm>
          <a:off x="5295900" y="6372225"/>
          <a:ext cx="753027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AU" sz="800">
              <a:solidFill>
                <a:srgbClr val="FF0000"/>
              </a:solidFill>
            </a:rPr>
            <a:t>Pallet Control</a:t>
          </a:r>
        </a:p>
        <a:p>
          <a:endParaRPr lang="en-AU" sz="1100"/>
        </a:p>
      </xdr:txBody>
    </xdr:sp>
    <xdr:clientData/>
  </xdr:oneCellAnchor>
  <xdr:twoCellAnchor>
    <xdr:from>
      <xdr:col>5</xdr:col>
      <xdr:colOff>0</xdr:colOff>
      <xdr:row>61</xdr:row>
      <xdr:rowOff>0</xdr:rowOff>
    </xdr:from>
    <xdr:to>
      <xdr:col>8</xdr:col>
      <xdr:colOff>0</xdr:colOff>
      <xdr:row>61</xdr:row>
      <xdr:rowOff>0</xdr:rowOff>
    </xdr:to>
    <xdr:cxnSp macro="">
      <xdr:nvCxnSpPr>
        <xdr:cNvPr id="27" name="Straight Connector 26"/>
        <xdr:cNvCxnSpPr/>
      </xdr:nvCxnSpPr>
      <xdr:spPr>
        <a:xfrm>
          <a:off x="3790950" y="13896975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409575</xdr:colOff>
      <xdr:row>61</xdr:row>
      <xdr:rowOff>38100</xdr:rowOff>
    </xdr:from>
    <xdr:ext cx="466725" cy="264560"/>
    <xdr:sp macro="" textlink="">
      <xdr:nvSpPr>
        <xdr:cNvPr id="28" name="TextBox 27"/>
        <xdr:cNvSpPr txBox="1"/>
      </xdr:nvSpPr>
      <xdr:spPr>
        <a:xfrm>
          <a:off x="3390900" y="6648450"/>
          <a:ext cx="4667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AU" sz="1100"/>
            <a:t>UN:</a:t>
          </a:r>
        </a:p>
      </xdr:txBody>
    </xdr:sp>
    <xdr:clientData/>
  </xdr:oneCellAnchor>
  <xdr:oneCellAnchor>
    <xdr:from>
      <xdr:col>2</xdr:col>
      <xdr:colOff>304800</xdr:colOff>
      <xdr:row>63</xdr:row>
      <xdr:rowOff>190500</xdr:rowOff>
    </xdr:from>
    <xdr:ext cx="3840218" cy="233205"/>
    <xdr:sp macro="" textlink="">
      <xdr:nvSpPr>
        <xdr:cNvPr id="29" name="TextBox 28"/>
        <xdr:cNvSpPr txBox="1"/>
      </xdr:nvSpPr>
      <xdr:spPr>
        <a:xfrm>
          <a:off x="2105025" y="14487525"/>
          <a:ext cx="384021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900"/>
            <a:t>Top Signed</a:t>
          </a:r>
          <a:r>
            <a:rPr lang="en-AU" sz="900" baseline="0"/>
            <a:t> Copy: Customer White: FINANCE     Green:POD     Yellow: RECEIVER</a:t>
          </a:r>
          <a:endParaRPr lang="en-AU" sz="900"/>
        </a:p>
      </xdr:txBody>
    </xdr:sp>
    <xdr:clientData/>
  </xdr:oneCellAnchor>
  <xdr:oneCellAnchor>
    <xdr:from>
      <xdr:col>12</xdr:col>
      <xdr:colOff>0</xdr:colOff>
      <xdr:row>67</xdr:row>
      <xdr:rowOff>104775</xdr:rowOff>
    </xdr:from>
    <xdr:ext cx="2047997" cy="781240"/>
    <xdr:sp macro="" textlink="">
      <xdr:nvSpPr>
        <xdr:cNvPr id="39" name="TextBox 38"/>
        <xdr:cNvSpPr txBox="1"/>
      </xdr:nvSpPr>
      <xdr:spPr>
        <a:xfrm>
          <a:off x="7343775" y="104775"/>
          <a:ext cx="2047997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100"/>
            <a:t>Freight Assist Australia</a:t>
          </a:r>
        </a:p>
        <a:p>
          <a:r>
            <a:rPr lang="en-AU" sz="1100"/>
            <a:t>PO Box 1104, Craigieburn North,</a:t>
          </a:r>
        </a:p>
        <a:p>
          <a:r>
            <a:rPr lang="en-AU" sz="1100"/>
            <a:t>Victoria 3064</a:t>
          </a:r>
        </a:p>
        <a:p>
          <a:r>
            <a:rPr lang="en-AU" sz="1100"/>
            <a:t>ABN 77 152 729 283</a:t>
          </a:r>
        </a:p>
      </xdr:txBody>
    </xdr:sp>
    <xdr:clientData/>
  </xdr:oneCellAnchor>
  <xdr:oneCellAnchor>
    <xdr:from>
      <xdr:col>0</xdr:col>
      <xdr:colOff>257175</xdr:colOff>
      <xdr:row>67</xdr:row>
      <xdr:rowOff>38100</xdr:rowOff>
    </xdr:from>
    <xdr:ext cx="3400424" cy="866775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340042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88</xdr:row>
      <xdr:rowOff>152400</xdr:rowOff>
    </xdr:from>
    <xdr:ext cx="2076450" cy="419100"/>
    <xdr:sp macro="" textlink="">
      <xdr:nvSpPr>
        <xdr:cNvPr id="42" name="TextBox 41"/>
        <xdr:cNvSpPr txBox="1"/>
      </xdr:nvSpPr>
      <xdr:spPr>
        <a:xfrm>
          <a:off x="0" y="5324475"/>
          <a:ext cx="2076450" cy="41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400" b="1"/>
            <a:t>Special Instructions</a:t>
          </a:r>
        </a:p>
      </xdr:txBody>
    </xdr:sp>
    <xdr:clientData/>
  </xdr:oneCellAnchor>
  <xdr:oneCellAnchor>
    <xdr:from>
      <xdr:col>0</xdr:col>
      <xdr:colOff>57151</xdr:colOff>
      <xdr:row>95</xdr:row>
      <xdr:rowOff>161925</xdr:rowOff>
    </xdr:from>
    <xdr:ext cx="3276600" cy="495300"/>
    <xdr:sp macro="" textlink="">
      <xdr:nvSpPr>
        <xdr:cNvPr id="43" name="TextBox 42"/>
        <xdr:cNvSpPr txBox="1"/>
      </xdr:nvSpPr>
      <xdr:spPr>
        <a:xfrm>
          <a:off x="57151" y="6772275"/>
          <a:ext cx="327660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AU" sz="800"/>
            <a:t>Freight Assist IS NOT A COMMON CARIER, REFER TO WEBSITE FOR TERMS AND CONDITIONS</a:t>
          </a:r>
        </a:p>
        <a:p>
          <a:pPr algn="ctr"/>
          <a:r>
            <a:rPr lang="en-AU" sz="800"/>
            <a:t>www.freightassistaustralia.com.au/terms</a:t>
          </a:r>
        </a:p>
        <a:p>
          <a:endParaRPr lang="en-AU" sz="800"/>
        </a:p>
      </xdr:txBody>
    </xdr:sp>
    <xdr:clientData/>
  </xdr:oneCellAnchor>
  <xdr:oneCellAnchor>
    <xdr:from>
      <xdr:col>8</xdr:col>
      <xdr:colOff>361950</xdr:colOff>
      <xdr:row>93</xdr:row>
      <xdr:rowOff>161925</xdr:rowOff>
    </xdr:from>
    <xdr:ext cx="753027" cy="200025"/>
    <xdr:sp macro="" textlink="">
      <xdr:nvSpPr>
        <xdr:cNvPr id="44" name="TextBox 43"/>
        <xdr:cNvSpPr txBox="1"/>
      </xdr:nvSpPr>
      <xdr:spPr>
        <a:xfrm>
          <a:off x="5295900" y="6372225"/>
          <a:ext cx="753027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AU" sz="800">
              <a:solidFill>
                <a:srgbClr val="FF0000"/>
              </a:solidFill>
            </a:rPr>
            <a:t>Pallet Control</a:t>
          </a:r>
        </a:p>
        <a:p>
          <a:endParaRPr lang="en-AU" sz="1100"/>
        </a:p>
      </xdr:txBody>
    </xdr:sp>
    <xdr:clientData/>
  </xdr:oneCellAnchor>
  <xdr:twoCellAnchor>
    <xdr:from>
      <xdr:col>5</xdr:col>
      <xdr:colOff>9525</xdr:colOff>
      <xdr:row>95</xdr:row>
      <xdr:rowOff>95250</xdr:rowOff>
    </xdr:from>
    <xdr:to>
      <xdr:col>8</xdr:col>
      <xdr:colOff>9525</xdr:colOff>
      <xdr:row>95</xdr:row>
      <xdr:rowOff>95250</xdr:rowOff>
    </xdr:to>
    <xdr:cxnSp macro="">
      <xdr:nvCxnSpPr>
        <xdr:cNvPr id="45" name="Straight Connector 44"/>
        <xdr:cNvCxnSpPr/>
      </xdr:nvCxnSpPr>
      <xdr:spPr>
        <a:xfrm>
          <a:off x="3448050" y="6705600"/>
          <a:ext cx="14954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409575</xdr:colOff>
      <xdr:row>95</xdr:row>
      <xdr:rowOff>38100</xdr:rowOff>
    </xdr:from>
    <xdr:ext cx="466725" cy="264560"/>
    <xdr:sp macro="" textlink="">
      <xdr:nvSpPr>
        <xdr:cNvPr id="46" name="TextBox 45"/>
        <xdr:cNvSpPr txBox="1"/>
      </xdr:nvSpPr>
      <xdr:spPr>
        <a:xfrm>
          <a:off x="3390900" y="6648450"/>
          <a:ext cx="4667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AU" sz="1100">
              <a:solidFill>
                <a:srgbClr val="00B050"/>
              </a:solidFill>
            </a:rPr>
            <a:t>UN:</a:t>
          </a:r>
        </a:p>
      </xdr:txBody>
    </xdr:sp>
    <xdr:clientData/>
  </xdr:oneCellAnchor>
  <xdr:oneCellAnchor>
    <xdr:from>
      <xdr:col>2</xdr:col>
      <xdr:colOff>304800</xdr:colOff>
      <xdr:row>97</xdr:row>
      <xdr:rowOff>190500</xdr:rowOff>
    </xdr:from>
    <xdr:ext cx="3996800" cy="233205"/>
    <xdr:sp macro="" textlink="">
      <xdr:nvSpPr>
        <xdr:cNvPr id="47" name="TextBox 46"/>
        <xdr:cNvSpPr txBox="1"/>
      </xdr:nvSpPr>
      <xdr:spPr>
        <a:xfrm>
          <a:off x="2105025" y="21955125"/>
          <a:ext cx="39968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900"/>
            <a:t>Top Signed</a:t>
          </a:r>
          <a:r>
            <a:rPr lang="en-AU" sz="900" baseline="0"/>
            <a:t> Copy: Customer      White: FINANCE     </a:t>
          </a:r>
          <a:r>
            <a:rPr lang="en-AU" sz="900" baseline="0">
              <a:solidFill>
                <a:srgbClr val="00B050"/>
              </a:solidFill>
            </a:rPr>
            <a:t>Green:POD </a:t>
          </a:r>
          <a:r>
            <a:rPr lang="en-AU" sz="900" baseline="0"/>
            <a:t>    Yellow: RECEIVER</a:t>
          </a:r>
          <a:endParaRPr lang="en-AU" sz="900"/>
        </a:p>
      </xdr:txBody>
    </xdr:sp>
    <xdr:clientData/>
  </xdr:oneCellAnchor>
  <xdr:oneCellAnchor>
    <xdr:from>
      <xdr:col>12</xdr:col>
      <xdr:colOff>0</xdr:colOff>
      <xdr:row>101</xdr:row>
      <xdr:rowOff>104775</xdr:rowOff>
    </xdr:from>
    <xdr:ext cx="2047997" cy="781240"/>
    <xdr:sp macro="" textlink="">
      <xdr:nvSpPr>
        <xdr:cNvPr id="57" name="TextBox 56"/>
        <xdr:cNvSpPr txBox="1"/>
      </xdr:nvSpPr>
      <xdr:spPr>
        <a:xfrm>
          <a:off x="7343775" y="104775"/>
          <a:ext cx="2047997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100"/>
            <a:t>Freight Assist Australia</a:t>
          </a:r>
        </a:p>
        <a:p>
          <a:r>
            <a:rPr lang="en-AU" sz="1100"/>
            <a:t>PO Box 1104, Craigieburn North,</a:t>
          </a:r>
        </a:p>
        <a:p>
          <a:r>
            <a:rPr lang="en-AU" sz="1100"/>
            <a:t>Victoria 3064</a:t>
          </a:r>
        </a:p>
        <a:p>
          <a:r>
            <a:rPr lang="en-AU" sz="1100"/>
            <a:t>ABN 77 152 729 283</a:t>
          </a:r>
        </a:p>
      </xdr:txBody>
    </xdr:sp>
    <xdr:clientData/>
  </xdr:oneCellAnchor>
  <xdr:oneCellAnchor>
    <xdr:from>
      <xdr:col>0</xdr:col>
      <xdr:colOff>257175</xdr:colOff>
      <xdr:row>101</xdr:row>
      <xdr:rowOff>38100</xdr:rowOff>
    </xdr:from>
    <xdr:ext cx="3400424" cy="866775"/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340042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122</xdr:row>
      <xdr:rowOff>152400</xdr:rowOff>
    </xdr:from>
    <xdr:ext cx="2076450" cy="419100"/>
    <xdr:sp macro="" textlink="">
      <xdr:nvSpPr>
        <xdr:cNvPr id="60" name="TextBox 59"/>
        <xdr:cNvSpPr txBox="1"/>
      </xdr:nvSpPr>
      <xdr:spPr>
        <a:xfrm>
          <a:off x="0" y="5324475"/>
          <a:ext cx="2076450" cy="41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400" b="1"/>
            <a:t>Special Instructions</a:t>
          </a:r>
        </a:p>
      </xdr:txBody>
    </xdr:sp>
    <xdr:clientData/>
  </xdr:oneCellAnchor>
  <xdr:oneCellAnchor>
    <xdr:from>
      <xdr:col>0</xdr:col>
      <xdr:colOff>57151</xdr:colOff>
      <xdr:row>129</xdr:row>
      <xdr:rowOff>161925</xdr:rowOff>
    </xdr:from>
    <xdr:ext cx="3276600" cy="495300"/>
    <xdr:sp macro="" textlink="">
      <xdr:nvSpPr>
        <xdr:cNvPr id="61" name="TextBox 60"/>
        <xdr:cNvSpPr txBox="1"/>
      </xdr:nvSpPr>
      <xdr:spPr>
        <a:xfrm>
          <a:off x="57151" y="6772275"/>
          <a:ext cx="327660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AU" sz="800">
              <a:solidFill>
                <a:srgbClr val="FFC000"/>
              </a:solidFill>
            </a:rPr>
            <a:t>Freight Assist IS NOT A COMMON CARIER, REFER TO WEBSITE FOR TERMS AND CONDITIONS</a:t>
          </a:r>
        </a:p>
        <a:p>
          <a:pPr algn="ctr"/>
          <a:r>
            <a:rPr lang="en-AU" sz="800">
              <a:solidFill>
                <a:srgbClr val="FFC000"/>
              </a:solidFill>
            </a:rPr>
            <a:t>www.freightassistaustralia.com.au/terms</a:t>
          </a:r>
        </a:p>
        <a:p>
          <a:endParaRPr lang="en-AU" sz="800"/>
        </a:p>
      </xdr:txBody>
    </xdr:sp>
    <xdr:clientData/>
  </xdr:oneCellAnchor>
  <xdr:oneCellAnchor>
    <xdr:from>
      <xdr:col>8</xdr:col>
      <xdr:colOff>361950</xdr:colOff>
      <xdr:row>127</xdr:row>
      <xdr:rowOff>161925</xdr:rowOff>
    </xdr:from>
    <xdr:ext cx="753027" cy="200025"/>
    <xdr:sp macro="" textlink="">
      <xdr:nvSpPr>
        <xdr:cNvPr id="62" name="TextBox 61"/>
        <xdr:cNvSpPr txBox="1"/>
      </xdr:nvSpPr>
      <xdr:spPr>
        <a:xfrm>
          <a:off x="5295900" y="6372225"/>
          <a:ext cx="753027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AU" sz="800">
              <a:solidFill>
                <a:srgbClr val="FF0000"/>
              </a:solidFill>
            </a:rPr>
            <a:t>Pallet Control</a:t>
          </a:r>
        </a:p>
        <a:p>
          <a:endParaRPr lang="en-AU" sz="1100"/>
        </a:p>
      </xdr:txBody>
    </xdr:sp>
    <xdr:clientData/>
  </xdr:oneCellAnchor>
  <xdr:oneCellAnchor>
    <xdr:from>
      <xdr:col>4</xdr:col>
      <xdr:colOff>409575</xdr:colOff>
      <xdr:row>129</xdr:row>
      <xdr:rowOff>38100</xdr:rowOff>
    </xdr:from>
    <xdr:ext cx="466725" cy="264560"/>
    <xdr:sp macro="" textlink="">
      <xdr:nvSpPr>
        <xdr:cNvPr id="64" name="TextBox 63"/>
        <xdr:cNvSpPr txBox="1"/>
      </xdr:nvSpPr>
      <xdr:spPr>
        <a:xfrm>
          <a:off x="3390900" y="6648450"/>
          <a:ext cx="4667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AU" sz="1100">
              <a:solidFill>
                <a:srgbClr val="FFC000"/>
              </a:solidFill>
            </a:rPr>
            <a:t>UN:</a:t>
          </a:r>
        </a:p>
      </xdr:txBody>
    </xdr:sp>
    <xdr:clientData/>
  </xdr:oneCellAnchor>
  <xdr:oneCellAnchor>
    <xdr:from>
      <xdr:col>2</xdr:col>
      <xdr:colOff>304800</xdr:colOff>
      <xdr:row>131</xdr:row>
      <xdr:rowOff>190500</xdr:rowOff>
    </xdr:from>
    <xdr:ext cx="4022896" cy="233205"/>
    <xdr:sp macro="" textlink="">
      <xdr:nvSpPr>
        <xdr:cNvPr id="65" name="TextBox 64"/>
        <xdr:cNvSpPr txBox="1"/>
      </xdr:nvSpPr>
      <xdr:spPr>
        <a:xfrm>
          <a:off x="2105025" y="29422725"/>
          <a:ext cx="4022896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900"/>
            <a:t>Top Signed</a:t>
          </a:r>
          <a:r>
            <a:rPr lang="en-AU" sz="900" baseline="0"/>
            <a:t> Copy: Customer       White: FINANCE     Green:POD     </a:t>
          </a:r>
          <a:r>
            <a:rPr lang="en-AU" sz="900" baseline="0">
              <a:solidFill>
                <a:srgbClr val="FFC000"/>
              </a:solidFill>
            </a:rPr>
            <a:t>Yellow: RECEIVER</a:t>
          </a:r>
          <a:endParaRPr lang="en-AU" sz="900">
            <a:solidFill>
              <a:srgbClr val="FFC000"/>
            </a:solidFill>
          </a:endParaRPr>
        </a:p>
      </xdr:txBody>
    </xdr:sp>
    <xdr:clientData/>
  </xdr:oneCellAnchor>
  <xdr:oneCellAnchor>
    <xdr:from>
      <xdr:col>8</xdr:col>
      <xdr:colOff>361950</xdr:colOff>
      <xdr:row>60</xdr:row>
      <xdr:rowOff>47625</xdr:rowOff>
    </xdr:from>
    <xdr:ext cx="753027" cy="200025"/>
    <xdr:sp macro="" textlink="">
      <xdr:nvSpPr>
        <xdr:cNvPr id="66" name="TextBox 65"/>
        <xdr:cNvSpPr txBox="1"/>
      </xdr:nvSpPr>
      <xdr:spPr>
        <a:xfrm>
          <a:off x="5657850" y="13744575"/>
          <a:ext cx="753027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AU" sz="1100"/>
        </a:p>
      </xdr:txBody>
    </xdr:sp>
    <xdr:clientData/>
  </xdr:oneCellAnchor>
  <xdr:oneCellAnchor>
    <xdr:from>
      <xdr:col>10</xdr:col>
      <xdr:colOff>95250</xdr:colOff>
      <xdr:row>10</xdr:row>
      <xdr:rowOff>152400</xdr:rowOff>
    </xdr:from>
    <xdr:ext cx="437940" cy="233205"/>
    <xdr:sp macro="" textlink="">
      <xdr:nvSpPr>
        <xdr:cNvPr id="8" name="TextBox 7"/>
        <xdr:cNvSpPr txBox="1"/>
      </xdr:nvSpPr>
      <xdr:spPr>
        <a:xfrm>
          <a:off x="6429375" y="2895600"/>
          <a:ext cx="43794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900"/>
            <a:t>Date:</a:t>
          </a:r>
        </a:p>
      </xdr:txBody>
    </xdr:sp>
    <xdr:clientData/>
  </xdr:oneCellAnchor>
  <xdr:oneCellAnchor>
    <xdr:from>
      <xdr:col>10</xdr:col>
      <xdr:colOff>123825</xdr:colOff>
      <xdr:row>43</xdr:row>
      <xdr:rowOff>142875</xdr:rowOff>
    </xdr:from>
    <xdr:ext cx="437940" cy="233205"/>
    <xdr:sp macro="" textlink="">
      <xdr:nvSpPr>
        <xdr:cNvPr id="48" name="TextBox 47"/>
        <xdr:cNvSpPr txBox="1"/>
      </xdr:nvSpPr>
      <xdr:spPr>
        <a:xfrm>
          <a:off x="6457950" y="10448925"/>
          <a:ext cx="43794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900"/>
            <a:t>Date:</a:t>
          </a:r>
        </a:p>
      </xdr:txBody>
    </xdr:sp>
    <xdr:clientData/>
  </xdr:oneCellAnchor>
  <xdr:oneCellAnchor>
    <xdr:from>
      <xdr:col>10</xdr:col>
      <xdr:colOff>190500</xdr:colOff>
      <xdr:row>77</xdr:row>
      <xdr:rowOff>142875</xdr:rowOff>
    </xdr:from>
    <xdr:ext cx="437940" cy="233205"/>
    <xdr:sp macro="" textlink="">
      <xdr:nvSpPr>
        <xdr:cNvPr id="49" name="TextBox 48"/>
        <xdr:cNvSpPr txBox="1"/>
      </xdr:nvSpPr>
      <xdr:spPr>
        <a:xfrm>
          <a:off x="6524625" y="17916525"/>
          <a:ext cx="43794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900">
              <a:solidFill>
                <a:srgbClr val="00B050"/>
              </a:solidFill>
            </a:rPr>
            <a:t>Date:</a:t>
          </a:r>
        </a:p>
      </xdr:txBody>
    </xdr:sp>
    <xdr:clientData/>
  </xdr:oneCellAnchor>
  <xdr:oneCellAnchor>
    <xdr:from>
      <xdr:col>10</xdr:col>
      <xdr:colOff>17462</xdr:colOff>
      <xdr:row>111</xdr:row>
      <xdr:rowOff>141287</xdr:rowOff>
    </xdr:from>
    <xdr:ext cx="437940" cy="233205"/>
    <xdr:sp macro="" textlink="">
      <xdr:nvSpPr>
        <xdr:cNvPr id="50" name="TextBox 49"/>
        <xdr:cNvSpPr txBox="1"/>
      </xdr:nvSpPr>
      <xdr:spPr>
        <a:xfrm>
          <a:off x="6351587" y="25287287"/>
          <a:ext cx="43794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900">
              <a:solidFill>
                <a:srgbClr val="FFC000"/>
              </a:solidFill>
            </a:rPr>
            <a:t>Date:</a:t>
          </a:r>
        </a:p>
      </xdr:txBody>
    </xdr:sp>
    <xdr:clientData/>
  </xdr:oneCellAnchor>
  <xdr:oneCellAnchor>
    <xdr:from>
      <xdr:col>6</xdr:col>
      <xdr:colOff>447675</xdr:colOff>
      <xdr:row>33</xdr:row>
      <xdr:rowOff>0</xdr:rowOff>
    </xdr:from>
    <xdr:ext cx="2642455" cy="866775"/>
    <xdr:sp macro="" textlink="">
      <xdr:nvSpPr>
        <xdr:cNvPr id="51" name="TextBox 50"/>
        <xdr:cNvSpPr txBox="1"/>
      </xdr:nvSpPr>
      <xdr:spPr>
        <a:xfrm>
          <a:off x="4733925" y="7620000"/>
          <a:ext cx="2642455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en-AU" sz="1400"/>
            <a:t>www.freightassistautralia.com.au</a:t>
          </a:r>
        </a:p>
        <a:p>
          <a:r>
            <a:rPr lang="en-AU" sz="1400"/>
            <a:t>Phone:</a:t>
          </a:r>
          <a:r>
            <a:rPr lang="en-AU" sz="1400" baseline="0"/>
            <a:t> </a:t>
          </a:r>
          <a:r>
            <a:rPr lang="en-AU" sz="1400" b="1" baseline="0"/>
            <a:t>1300 - 884 504</a:t>
          </a:r>
        </a:p>
        <a:p>
          <a:endParaRPr lang="en-AU" sz="600" b="1" baseline="0"/>
        </a:p>
        <a:p>
          <a:pPr algn="ctr"/>
          <a:r>
            <a:rPr lang="en-AU" sz="1600" b="1" u="sng"/>
            <a:t>Finance Copy</a:t>
          </a:r>
        </a:p>
      </xdr:txBody>
    </xdr:sp>
    <xdr:clientData/>
  </xdr:oneCellAnchor>
  <xdr:oneCellAnchor>
    <xdr:from>
      <xdr:col>6</xdr:col>
      <xdr:colOff>381000</xdr:colOff>
      <xdr:row>67</xdr:row>
      <xdr:rowOff>38100</xdr:rowOff>
    </xdr:from>
    <xdr:ext cx="2642455" cy="866775"/>
    <xdr:sp macro="" textlink="">
      <xdr:nvSpPr>
        <xdr:cNvPr id="52" name="TextBox 51"/>
        <xdr:cNvSpPr txBox="1"/>
      </xdr:nvSpPr>
      <xdr:spPr>
        <a:xfrm>
          <a:off x="4667250" y="15125700"/>
          <a:ext cx="2642455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en-AU" sz="1400"/>
            <a:t>www.freightassistautralia.com.au</a:t>
          </a:r>
        </a:p>
        <a:p>
          <a:r>
            <a:rPr lang="en-AU" sz="1400"/>
            <a:t>Phone:</a:t>
          </a:r>
          <a:r>
            <a:rPr lang="en-AU" sz="1400" baseline="0"/>
            <a:t> </a:t>
          </a:r>
          <a:r>
            <a:rPr lang="en-AU" sz="1400" b="1" baseline="0"/>
            <a:t>1300 - 884 504</a:t>
          </a:r>
        </a:p>
        <a:p>
          <a:endParaRPr lang="en-AU" sz="600" b="1" baseline="0"/>
        </a:p>
        <a:p>
          <a:pPr algn="ctr"/>
          <a:r>
            <a:rPr lang="en-AU" sz="1600" b="1" u="sng"/>
            <a:t>POD Copy</a:t>
          </a:r>
        </a:p>
      </xdr:txBody>
    </xdr:sp>
    <xdr:clientData/>
  </xdr:oneCellAnchor>
  <xdr:oneCellAnchor>
    <xdr:from>
      <xdr:col>6</xdr:col>
      <xdr:colOff>447675</xdr:colOff>
      <xdr:row>101</xdr:row>
      <xdr:rowOff>57150</xdr:rowOff>
    </xdr:from>
    <xdr:ext cx="2642455" cy="866775"/>
    <xdr:sp macro="" textlink="">
      <xdr:nvSpPr>
        <xdr:cNvPr id="55" name="TextBox 54"/>
        <xdr:cNvSpPr txBox="1"/>
      </xdr:nvSpPr>
      <xdr:spPr>
        <a:xfrm>
          <a:off x="4733925" y="22612350"/>
          <a:ext cx="2642455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en-AU" sz="1400"/>
            <a:t>www.freightassistautralia.com.au</a:t>
          </a:r>
        </a:p>
        <a:p>
          <a:r>
            <a:rPr lang="en-AU" sz="1400"/>
            <a:t>Phone:</a:t>
          </a:r>
          <a:r>
            <a:rPr lang="en-AU" sz="1400" baseline="0"/>
            <a:t> </a:t>
          </a:r>
          <a:r>
            <a:rPr lang="en-AU" sz="1400" b="1" baseline="0"/>
            <a:t>1300 - 884 504</a:t>
          </a:r>
        </a:p>
        <a:p>
          <a:endParaRPr lang="en-AU" sz="600" b="1" baseline="0"/>
        </a:p>
        <a:p>
          <a:pPr algn="ctr"/>
          <a:r>
            <a:rPr lang="en-AU" sz="1600" b="1" u="sng"/>
            <a:t>Receiver's Copy</a:t>
          </a:r>
        </a:p>
      </xdr:txBody>
    </xdr:sp>
    <xdr:clientData/>
  </xdr:oneCellAnchor>
  <xdr:twoCellAnchor>
    <xdr:from>
      <xdr:col>5</xdr:col>
      <xdr:colOff>0</xdr:colOff>
      <xdr:row>95</xdr:row>
      <xdr:rowOff>0</xdr:rowOff>
    </xdr:from>
    <xdr:to>
      <xdr:col>8</xdr:col>
      <xdr:colOff>0</xdr:colOff>
      <xdr:row>95</xdr:row>
      <xdr:rowOff>0</xdr:rowOff>
    </xdr:to>
    <xdr:cxnSp macro="">
      <xdr:nvCxnSpPr>
        <xdr:cNvPr id="53" name="Straight Connector 52"/>
        <xdr:cNvCxnSpPr/>
      </xdr:nvCxnSpPr>
      <xdr:spPr>
        <a:xfrm>
          <a:off x="3790950" y="13896975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129</xdr:row>
      <xdr:rowOff>57150</xdr:rowOff>
    </xdr:from>
    <xdr:to>
      <xdr:col>8</xdr:col>
      <xdr:colOff>9525</xdr:colOff>
      <xdr:row>129</xdr:row>
      <xdr:rowOff>57150</xdr:rowOff>
    </xdr:to>
    <xdr:cxnSp macro="">
      <xdr:nvCxnSpPr>
        <xdr:cNvPr id="54" name="Straight Connector 53"/>
        <xdr:cNvCxnSpPr/>
      </xdr:nvCxnSpPr>
      <xdr:spPr>
        <a:xfrm>
          <a:off x="3800475" y="2889885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showGridLines="0" tabSelected="1" showWhiteSpace="0" view="pageLayout" zoomScaleNormal="100" workbookViewId="0">
      <selection activeCell="M6" sqref="M6:O8"/>
    </sheetView>
  </sheetViews>
  <sheetFormatPr defaultRowHeight="15" x14ac:dyDescent="0.25"/>
  <cols>
    <col min="1" max="1" width="14.5703125" customWidth="1"/>
    <col min="2" max="2" width="11.85546875" customWidth="1"/>
    <col min="3" max="3" width="10.42578125" customWidth="1"/>
    <col min="5" max="5" width="6.85546875" customWidth="1"/>
    <col min="6" max="6" width="8.28515625" customWidth="1"/>
    <col min="7" max="7" width="6.7109375" customWidth="1"/>
    <col min="8" max="9" width="7.42578125" customWidth="1"/>
    <col min="10" max="10" width="7" customWidth="1"/>
    <col min="11" max="11" width="9.85546875" customWidth="1"/>
    <col min="12" max="12" width="11.85546875" customWidth="1"/>
    <col min="13" max="13" width="10.28515625" customWidth="1"/>
    <col min="14" max="14" width="10.7109375" customWidth="1"/>
    <col min="15" max="15" width="10.28515625" customWidth="1"/>
  </cols>
  <sheetData>
    <row r="1" spans="1:15" ht="74.25" customHeight="1" thickTop="1" thickBot="1" x14ac:dyDescent="0.3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9"/>
      <c r="N1" s="30"/>
      <c r="O1" s="31"/>
    </row>
    <row r="2" spans="1:15" ht="15.75" customHeight="1" thickTop="1" x14ac:dyDescent="0.25">
      <c r="A2" s="16" t="s">
        <v>0</v>
      </c>
      <c r="B2" s="608"/>
      <c r="C2" s="608"/>
      <c r="D2" s="608"/>
      <c r="E2" s="609"/>
      <c r="F2" s="217" t="s">
        <v>6</v>
      </c>
      <c r="G2" s="581" t="str">
        <f>IF(VLOOKUP($F$3,'Customer List'!$A$2:$J$301,2,FALSE)="","",VLOOKUP($F$3,'Customer List'!$A$2:$J$301,2,FALSE))</f>
        <v/>
      </c>
      <c r="H2" s="581"/>
      <c r="I2" s="581"/>
      <c r="J2" s="581"/>
      <c r="K2" s="581"/>
      <c r="L2" s="582"/>
      <c r="M2" s="533" t="s">
        <v>25</v>
      </c>
      <c r="N2" s="534"/>
      <c r="O2" s="535"/>
    </row>
    <row r="3" spans="1:15" ht="15.75" customHeight="1" x14ac:dyDescent="0.25">
      <c r="A3" s="17"/>
      <c r="B3" s="255"/>
      <c r="C3" s="255"/>
      <c r="D3" s="255"/>
      <c r="E3" s="256"/>
      <c r="F3" s="204">
        <v>1</v>
      </c>
      <c r="G3" s="583"/>
      <c r="H3" s="583"/>
      <c r="I3" s="583"/>
      <c r="J3" s="583"/>
      <c r="K3" s="583"/>
      <c r="L3" s="584"/>
      <c r="M3" s="542"/>
      <c r="N3" s="543"/>
      <c r="O3" s="544"/>
    </row>
    <row r="4" spans="1:15" ht="15.75" customHeight="1" x14ac:dyDescent="0.25">
      <c r="A4" s="18" t="s">
        <v>1</v>
      </c>
      <c r="B4" s="545"/>
      <c r="C4" s="545"/>
      <c r="D4" s="545"/>
      <c r="E4" s="546"/>
      <c r="F4" s="218" t="s">
        <v>7</v>
      </c>
      <c r="G4" s="573" t="str">
        <f>IF(VLOOKUP($F$3,'Customer List'!$A$2:$J$301,3,FALSE)="","",VLOOKUP($F$3,'Customer List'!$A$2:$J$301,3,FALSE))</f>
        <v/>
      </c>
      <c r="H4" s="573"/>
      <c r="I4" s="573"/>
      <c r="J4" s="573"/>
      <c r="K4" s="573"/>
      <c r="L4" s="574"/>
      <c r="M4" s="542"/>
      <c r="N4" s="543"/>
      <c r="O4" s="544"/>
    </row>
    <row r="5" spans="1:15" ht="15.75" customHeight="1" x14ac:dyDescent="0.25">
      <c r="A5" s="17"/>
      <c r="B5" s="260"/>
      <c r="C5" s="260"/>
      <c r="D5" s="260"/>
      <c r="E5" s="547"/>
      <c r="F5" s="219"/>
      <c r="G5" s="575" t="str">
        <f>IF(VLOOKUP($F$3,'Customer List'!$A$2:$J$301,4,FALSE)="","",VLOOKUP($F$3,'Customer List'!$A$2:$J$301,4,FALSE))</f>
        <v/>
      </c>
      <c r="H5" s="575"/>
      <c r="I5" s="575"/>
      <c r="J5" s="575"/>
      <c r="K5" s="575"/>
      <c r="L5" s="576"/>
      <c r="M5" s="533" t="s">
        <v>26</v>
      </c>
      <c r="N5" s="534"/>
      <c r="O5" s="535"/>
    </row>
    <row r="6" spans="1:15" ht="15.75" x14ac:dyDescent="0.25">
      <c r="A6" s="18" t="s">
        <v>2</v>
      </c>
      <c r="B6" s="10"/>
      <c r="C6" s="11"/>
      <c r="D6" s="10"/>
      <c r="E6" s="3"/>
      <c r="F6" s="217" t="s">
        <v>8</v>
      </c>
      <c r="G6" s="587"/>
      <c r="H6" s="588"/>
      <c r="I6" s="220" t="s">
        <v>12</v>
      </c>
      <c r="J6" s="221"/>
      <c r="K6" s="222" t="s">
        <v>13</v>
      </c>
      <c r="L6" s="604">
        <f>VLOOKUP(F3,'Customer List'!A2:J301,7,FALSE)</f>
        <v>0</v>
      </c>
      <c r="M6" s="589" t="s">
        <v>63</v>
      </c>
      <c r="N6" s="590"/>
      <c r="O6" s="591"/>
    </row>
    <row r="7" spans="1:15" ht="15.75" customHeight="1" x14ac:dyDescent="0.25">
      <c r="A7" s="17"/>
      <c r="B7" s="1"/>
      <c r="C7" s="1"/>
      <c r="D7" s="1"/>
      <c r="E7" s="2"/>
      <c r="F7" s="606" t="str">
        <f>IF(VLOOKUP($F$3,'Customer List'!$A$2:$J$301,5,FALSE)="","",VLOOKUP($F$3,'Customer List'!$A$2:$J$301,5,FALSE))</f>
        <v/>
      </c>
      <c r="G7" s="575"/>
      <c r="H7" s="576"/>
      <c r="I7" s="607" t="str">
        <f>IF(VLOOKUP($F$3,'Customer List'!$A$2:$J$301,6,FALSE)="","",VLOOKUP($F$3,'Customer List'!$A$2:$J$301,6,FALSE))</f>
        <v/>
      </c>
      <c r="J7" s="576"/>
      <c r="K7" s="223"/>
      <c r="L7" s="605"/>
      <c r="M7" s="592"/>
      <c r="N7" s="593"/>
      <c r="O7" s="594"/>
    </row>
    <row r="8" spans="1:15" ht="15.75" customHeight="1" x14ac:dyDescent="0.25">
      <c r="A8" s="18" t="s">
        <v>3</v>
      </c>
      <c r="B8" s="253"/>
      <c r="C8" s="253"/>
      <c r="D8" s="253"/>
      <c r="E8" s="254"/>
      <c r="F8" s="218" t="s">
        <v>9</v>
      </c>
      <c r="G8" s="224"/>
      <c r="H8" s="585" t="str">
        <f>IF(VLOOKUP($F$3,'Customer List'!$A$2:$J$301,9,FALSE)="","",VLOOKUP($F$3,'Customer List'!$A$2:$J$301,9,FALSE))</f>
        <v/>
      </c>
      <c r="I8" s="585"/>
      <c r="J8" s="585"/>
      <c r="K8" s="585"/>
      <c r="L8" s="586"/>
      <c r="M8" s="595"/>
      <c r="N8" s="596"/>
      <c r="O8" s="597"/>
    </row>
    <row r="9" spans="1:15" ht="15.75" customHeight="1" x14ac:dyDescent="0.25">
      <c r="A9" s="17"/>
      <c r="B9" s="255"/>
      <c r="C9" s="255"/>
      <c r="D9" s="255"/>
      <c r="E9" s="256"/>
      <c r="F9" s="219"/>
      <c r="G9" s="225"/>
      <c r="H9" s="583"/>
      <c r="I9" s="583"/>
      <c r="J9" s="583"/>
      <c r="K9" s="583"/>
      <c r="L9" s="584"/>
      <c r="M9" s="533" t="s">
        <v>27</v>
      </c>
      <c r="N9" s="534"/>
      <c r="O9" s="535"/>
    </row>
    <row r="10" spans="1:15" ht="15.75" customHeight="1" x14ac:dyDescent="0.25">
      <c r="A10" s="18" t="s">
        <v>4</v>
      </c>
      <c r="B10" s="253"/>
      <c r="C10" s="253"/>
      <c r="D10" s="253"/>
      <c r="E10" s="254"/>
      <c r="F10" s="218" t="s">
        <v>10</v>
      </c>
      <c r="G10" s="224"/>
      <c r="H10" s="585" t="str">
        <f>IF(VLOOKUP(F3,'Customer List'!A2:J301,10,FALSE)="","",VLOOKUP(F3,'Customer List'!A2:J301,10,FALSE))</f>
        <v/>
      </c>
      <c r="I10" s="585"/>
      <c r="J10" s="585"/>
      <c r="K10" s="585"/>
      <c r="L10" s="586"/>
      <c r="M10" s="46" t="s">
        <v>28</v>
      </c>
      <c r="N10" s="47" t="s">
        <v>29</v>
      </c>
      <c r="O10" s="48" t="s">
        <v>30</v>
      </c>
    </row>
    <row r="11" spans="1:15" ht="15" customHeight="1" x14ac:dyDescent="0.25">
      <c r="A11" s="17"/>
      <c r="B11" s="255"/>
      <c r="C11" s="255"/>
      <c r="D11" s="255"/>
      <c r="E11" s="256"/>
      <c r="F11" s="219"/>
      <c r="G11" s="225"/>
      <c r="H11" s="583"/>
      <c r="I11" s="583"/>
      <c r="J11" s="583"/>
      <c r="K11" s="583"/>
      <c r="L11" s="584"/>
      <c r="M11" s="602"/>
      <c r="N11" s="600"/>
      <c r="O11" s="598"/>
    </row>
    <row r="12" spans="1:15" ht="24.75" customHeight="1" thickBot="1" x14ac:dyDescent="0.3">
      <c r="A12" s="19" t="s">
        <v>5</v>
      </c>
      <c r="B12" s="211"/>
      <c r="C12" s="234" t="s">
        <v>53</v>
      </c>
      <c r="D12" s="257" t="s">
        <v>66</v>
      </c>
      <c r="E12" s="258"/>
      <c r="F12" s="24" t="s">
        <v>11</v>
      </c>
      <c r="G12" s="25"/>
      <c r="H12" s="249"/>
      <c r="I12" s="249"/>
      <c r="J12" s="249"/>
      <c r="K12" s="249"/>
      <c r="L12" s="250"/>
      <c r="M12" s="603"/>
      <c r="N12" s="601"/>
      <c r="O12" s="599"/>
    </row>
    <row r="13" spans="1:15" s="12" customFormat="1" ht="30" customHeight="1" thickTop="1" x14ac:dyDescent="0.25">
      <c r="A13" s="570" t="s">
        <v>14</v>
      </c>
      <c r="B13" s="261" t="s">
        <v>15</v>
      </c>
      <c r="C13" s="261" t="s">
        <v>16</v>
      </c>
      <c r="D13" s="261" t="s">
        <v>17</v>
      </c>
      <c r="E13" s="261" t="s">
        <v>18</v>
      </c>
      <c r="F13" s="261"/>
      <c r="G13" s="261"/>
      <c r="H13" s="261"/>
      <c r="I13" s="261"/>
      <c r="J13" s="261"/>
      <c r="K13" s="579" t="s">
        <v>19</v>
      </c>
      <c r="L13" s="577" t="s">
        <v>20</v>
      </c>
      <c r="M13" s="577"/>
      <c r="N13" s="577"/>
      <c r="O13" s="578"/>
    </row>
    <row r="14" spans="1:15" ht="15.75" x14ac:dyDescent="0.25">
      <c r="A14" s="571"/>
      <c r="B14" s="262"/>
      <c r="C14" s="262"/>
      <c r="D14" s="262"/>
      <c r="E14" s="262"/>
      <c r="F14" s="262"/>
      <c r="G14" s="262"/>
      <c r="H14" s="262"/>
      <c r="I14" s="262"/>
      <c r="J14" s="262"/>
      <c r="K14" s="580"/>
      <c r="L14" s="226" t="s">
        <v>21</v>
      </c>
      <c r="M14" s="226" t="s">
        <v>22</v>
      </c>
      <c r="N14" s="226" t="s">
        <v>23</v>
      </c>
      <c r="O14" s="227" t="s">
        <v>24</v>
      </c>
    </row>
    <row r="15" spans="1:15" x14ac:dyDescent="0.25">
      <c r="A15" s="205" t="s">
        <v>64</v>
      </c>
      <c r="B15" s="190"/>
      <c r="C15" s="202">
        <v>5</v>
      </c>
      <c r="D15" s="202">
        <v>5</v>
      </c>
      <c r="E15" s="572"/>
      <c r="F15" s="572"/>
      <c r="G15" s="572"/>
      <c r="H15" s="572"/>
      <c r="I15" s="572"/>
      <c r="J15" s="572"/>
      <c r="K15" s="235">
        <v>500</v>
      </c>
      <c r="L15" s="203">
        <v>1.2</v>
      </c>
      <c r="M15" s="203">
        <v>1.2</v>
      </c>
      <c r="N15" s="203">
        <v>1.2</v>
      </c>
      <c r="O15" s="43">
        <f t="shared" ref="O15:O20" si="0">IF(SUM(L15*M15*N15)=0,"",SUM(L15*M15*N15)*D15)</f>
        <v>8.64</v>
      </c>
    </row>
    <row r="16" spans="1:15" x14ac:dyDescent="0.25">
      <c r="A16" s="228"/>
      <c r="B16" s="190"/>
      <c r="C16" s="230"/>
      <c r="D16" s="230"/>
      <c r="E16" s="572"/>
      <c r="F16" s="572"/>
      <c r="G16" s="572"/>
      <c r="H16" s="572"/>
      <c r="I16" s="572"/>
      <c r="J16" s="572"/>
      <c r="K16" s="236"/>
      <c r="L16" s="232"/>
      <c r="M16" s="232"/>
      <c r="N16" s="232"/>
      <c r="O16" s="43" t="str">
        <f t="shared" si="0"/>
        <v/>
      </c>
    </row>
    <row r="17" spans="1:15" x14ac:dyDescent="0.25">
      <c r="A17" s="228"/>
      <c r="B17" s="190"/>
      <c r="C17" s="230"/>
      <c r="D17" s="230"/>
      <c r="E17" s="572"/>
      <c r="F17" s="572"/>
      <c r="G17" s="572"/>
      <c r="H17" s="572"/>
      <c r="I17" s="572"/>
      <c r="J17" s="572"/>
      <c r="K17" s="236"/>
      <c r="L17" s="232"/>
      <c r="M17" s="232"/>
      <c r="N17" s="232"/>
      <c r="O17" s="43" t="str">
        <f t="shared" si="0"/>
        <v/>
      </c>
    </row>
    <row r="18" spans="1:15" x14ac:dyDescent="0.25">
      <c r="A18" s="228"/>
      <c r="B18" s="190"/>
      <c r="C18" s="230"/>
      <c r="D18" s="230"/>
      <c r="E18" s="572"/>
      <c r="F18" s="572"/>
      <c r="G18" s="572"/>
      <c r="H18" s="572"/>
      <c r="I18" s="572"/>
      <c r="J18" s="572"/>
      <c r="K18" s="236"/>
      <c r="L18" s="232"/>
      <c r="M18" s="232"/>
      <c r="N18" s="232"/>
      <c r="O18" s="43" t="str">
        <f t="shared" si="0"/>
        <v/>
      </c>
    </row>
    <row r="19" spans="1:15" x14ac:dyDescent="0.25">
      <c r="A19" s="228"/>
      <c r="B19" s="190"/>
      <c r="C19" s="230"/>
      <c r="D19" s="230"/>
      <c r="E19" s="572"/>
      <c r="F19" s="572"/>
      <c r="G19" s="572"/>
      <c r="H19" s="572"/>
      <c r="I19" s="572"/>
      <c r="J19" s="572"/>
      <c r="K19" s="236"/>
      <c r="L19" s="232"/>
      <c r="M19" s="232"/>
      <c r="N19" s="232"/>
      <c r="O19" s="43" t="str">
        <f t="shared" si="0"/>
        <v/>
      </c>
    </row>
    <row r="20" spans="1:15" ht="15.75" thickBot="1" x14ac:dyDescent="0.3">
      <c r="A20" s="229"/>
      <c r="B20" s="191"/>
      <c r="C20" s="231"/>
      <c r="D20" s="231"/>
      <c r="E20" s="560"/>
      <c r="F20" s="560"/>
      <c r="G20" s="560"/>
      <c r="H20" s="560"/>
      <c r="I20" s="560"/>
      <c r="J20" s="560"/>
      <c r="K20" s="237"/>
      <c r="L20" s="233"/>
      <c r="M20" s="233"/>
      <c r="N20" s="233"/>
      <c r="O20" s="45" t="str">
        <f t="shared" si="0"/>
        <v/>
      </c>
    </row>
    <row r="21" spans="1:15" ht="15.75" thickTop="1" x14ac:dyDescent="0.25">
      <c r="A21" s="510" t="s">
        <v>31</v>
      </c>
      <c r="B21" s="512" t="str">
        <f>IF(SUM(B15:B20)=0,"")</f>
        <v/>
      </c>
      <c r="C21" s="512">
        <f>IF(SUM(C15:C20)=0,"",SUM(C15:C20))</f>
        <v>5</v>
      </c>
      <c r="D21" s="512">
        <f>IF(SUM(D15:D20)=0,"",SUM(D15:D20))</f>
        <v>5</v>
      </c>
      <c r="E21" s="514" t="s">
        <v>32</v>
      </c>
      <c r="F21" s="514"/>
      <c r="G21" s="514"/>
      <c r="H21" s="514"/>
      <c r="I21" s="514"/>
      <c r="J21" s="516">
        <f>IF(SUM(K15:K20)=0,"",SUM(K15:K20))</f>
        <v>500</v>
      </c>
      <c r="K21" s="517"/>
      <c r="L21" s="39" t="s">
        <v>33</v>
      </c>
      <c r="M21" s="49" t="s">
        <v>39</v>
      </c>
      <c r="N21" s="36"/>
      <c r="O21" s="493">
        <f>IF(SUM(O15:O20)=0,"",SUM(O15:O20))</f>
        <v>8.64</v>
      </c>
    </row>
    <row r="22" spans="1:15" ht="15.75" thickBot="1" x14ac:dyDescent="0.3">
      <c r="A22" s="511"/>
      <c r="B22" s="513"/>
      <c r="C22" s="513"/>
      <c r="D22" s="513"/>
      <c r="E22" s="515"/>
      <c r="F22" s="515"/>
      <c r="G22" s="515"/>
      <c r="H22" s="515"/>
      <c r="I22" s="515"/>
      <c r="J22" s="518"/>
      <c r="K22" s="519"/>
      <c r="L22" s="40" t="s">
        <v>34</v>
      </c>
      <c r="M22" s="50" t="s">
        <v>39</v>
      </c>
      <c r="N22" s="37"/>
      <c r="O22" s="494"/>
    </row>
    <row r="23" spans="1:15" ht="19.5" customHeight="1" thickTop="1" x14ac:dyDescent="0.25">
      <c r="A23" s="561" t="str">
        <f>IF(VLOOKUP(F3,'Customer List'!A2:J301,8,FALSE)="","",VLOOKUP(F3,'Customer List'!A2:J301,8,FALSE))</f>
        <v/>
      </c>
      <c r="B23" s="562"/>
      <c r="C23" s="562"/>
      <c r="D23" s="562"/>
      <c r="E23" s="562"/>
      <c r="F23" s="562"/>
      <c r="G23" s="562"/>
      <c r="H23" s="562"/>
      <c r="I23" s="562"/>
      <c r="J23" s="562"/>
      <c r="K23" s="563"/>
      <c r="L23" s="58" t="s">
        <v>35</v>
      </c>
      <c r="M23" s="50" t="s">
        <v>39</v>
      </c>
      <c r="N23" s="37"/>
      <c r="O23" s="504" t="s">
        <v>38</v>
      </c>
    </row>
    <row r="24" spans="1:15" x14ac:dyDescent="0.25">
      <c r="A24" s="564"/>
      <c r="B24" s="565"/>
      <c r="C24" s="565"/>
      <c r="D24" s="565"/>
      <c r="E24" s="565"/>
      <c r="F24" s="565"/>
      <c r="G24" s="565"/>
      <c r="H24" s="565"/>
      <c r="I24" s="565"/>
      <c r="J24" s="565"/>
      <c r="K24" s="566"/>
      <c r="L24" s="40" t="s">
        <v>36</v>
      </c>
      <c r="M24" s="50" t="s">
        <v>39</v>
      </c>
      <c r="N24" s="37"/>
      <c r="O24" s="505"/>
    </row>
    <row r="25" spans="1:15" ht="15.75" thickBot="1" x14ac:dyDescent="0.3">
      <c r="A25" s="567"/>
      <c r="B25" s="568"/>
      <c r="C25" s="568"/>
      <c r="D25" s="568"/>
      <c r="E25" s="568"/>
      <c r="F25" s="568"/>
      <c r="G25" s="568"/>
      <c r="H25" s="568"/>
      <c r="I25" s="568"/>
      <c r="J25" s="568"/>
      <c r="K25" s="569"/>
      <c r="L25" s="41" t="s">
        <v>37</v>
      </c>
      <c r="M25" s="51" t="s">
        <v>39</v>
      </c>
      <c r="N25" s="38"/>
      <c r="O25" s="506"/>
    </row>
    <row r="26" spans="1:15" ht="15.75" thickTop="1" x14ac:dyDescent="0.25">
      <c r="A26" s="52" t="s">
        <v>40</v>
      </c>
      <c r="B26" s="59"/>
      <c r="C26" s="57" t="s">
        <v>41</v>
      </c>
      <c r="D26" s="30"/>
      <c r="E26" s="42"/>
      <c r="F26" s="507" t="s">
        <v>44</v>
      </c>
      <c r="G26" s="508"/>
      <c r="H26" s="509"/>
      <c r="I26" s="325" t="s">
        <v>50</v>
      </c>
      <c r="J26" s="326"/>
      <c r="K26" s="327"/>
      <c r="L26" s="328" t="s">
        <v>47</v>
      </c>
      <c r="M26" s="329"/>
      <c r="N26" s="330" t="s">
        <v>46</v>
      </c>
      <c r="O26" s="331"/>
    </row>
    <row r="27" spans="1:15" ht="15.75" thickBot="1" x14ac:dyDescent="0.3">
      <c r="A27" s="34"/>
      <c r="B27" s="60"/>
      <c r="C27" s="35"/>
      <c r="D27" s="35"/>
      <c r="E27" s="55"/>
      <c r="F27" s="53" t="s">
        <v>45</v>
      </c>
      <c r="G27" s="551"/>
      <c r="H27" s="552"/>
      <c r="I27" s="490"/>
      <c r="J27" s="491"/>
      <c r="K27" s="492"/>
      <c r="L27" s="206" t="s">
        <v>48</v>
      </c>
      <c r="M27" s="207" t="s">
        <v>49</v>
      </c>
      <c r="N27" s="208" t="s">
        <v>48</v>
      </c>
      <c r="O27" s="209" t="s">
        <v>49</v>
      </c>
    </row>
    <row r="28" spans="1:15" ht="15.75" thickTop="1" x14ac:dyDescent="0.25">
      <c r="A28" s="52" t="s">
        <v>42</v>
      </c>
      <c r="B28" s="59"/>
      <c r="C28" s="57" t="s">
        <v>43</v>
      </c>
      <c r="D28" s="30"/>
      <c r="E28" s="42"/>
      <c r="F28" s="33"/>
      <c r="G28" s="267"/>
      <c r="H28" s="268"/>
      <c r="I28" s="355" t="s">
        <v>54</v>
      </c>
      <c r="J28" s="356"/>
      <c r="K28" s="357"/>
      <c r="L28" s="550"/>
      <c r="M28" s="487"/>
      <c r="N28" s="557"/>
      <c r="O28" s="553"/>
    </row>
    <row r="29" spans="1:15" ht="15.75" thickBot="1" x14ac:dyDescent="0.3">
      <c r="A29" s="34"/>
      <c r="B29" s="61"/>
      <c r="C29" s="35"/>
      <c r="D29" s="35"/>
      <c r="E29" s="35"/>
      <c r="F29" s="33"/>
      <c r="G29" s="267"/>
      <c r="H29" s="268"/>
      <c r="I29" s="358"/>
      <c r="J29" s="359"/>
      <c r="K29" s="360"/>
      <c r="L29" s="550"/>
      <c r="M29" s="487"/>
      <c r="N29" s="557"/>
      <c r="O29" s="553"/>
    </row>
    <row r="30" spans="1:15" ht="15.75" thickTop="1" x14ac:dyDescent="0.25">
      <c r="A30" s="63"/>
      <c r="B30" s="42"/>
      <c r="C30" s="42"/>
      <c r="D30" s="42"/>
      <c r="E30" s="54"/>
      <c r="F30" s="33"/>
      <c r="G30" s="267"/>
      <c r="H30" s="268"/>
      <c r="I30" s="337" t="s">
        <v>52</v>
      </c>
      <c r="J30" s="338"/>
      <c r="K30" s="339"/>
      <c r="L30" s="485"/>
      <c r="M30" s="487"/>
      <c r="N30" s="555"/>
      <c r="O30" s="553"/>
    </row>
    <row r="31" spans="1:15" ht="15.75" thickBot="1" x14ac:dyDescent="0.3">
      <c r="A31" s="62"/>
      <c r="B31" s="55"/>
      <c r="C31" s="55"/>
      <c r="D31" s="55"/>
      <c r="E31" s="56"/>
      <c r="F31" s="62"/>
      <c r="G31" s="269"/>
      <c r="H31" s="270"/>
      <c r="I31" s="340"/>
      <c r="J31" s="341"/>
      <c r="K31" s="342"/>
      <c r="L31" s="486"/>
      <c r="M31" s="488"/>
      <c r="N31" s="556"/>
      <c r="O31" s="554"/>
    </row>
    <row r="32" spans="1:15" ht="15.75" thickTop="1" x14ac:dyDescent="0.25"/>
    <row r="33" spans="1:15" ht="15.75" thickBot="1" x14ac:dyDescent="0.3"/>
    <row r="34" spans="1:15" ht="74.25" customHeight="1" thickTop="1" thickBot="1" x14ac:dyDescent="0.3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9"/>
      <c r="N34" s="30"/>
      <c r="O34" s="31"/>
    </row>
    <row r="35" spans="1:15" ht="15.75" customHeight="1" thickTop="1" x14ac:dyDescent="0.25">
      <c r="A35" s="16" t="s">
        <v>0</v>
      </c>
      <c r="B35" s="259" t="str">
        <f>IF($B$2="","",$B$2)</f>
        <v/>
      </c>
      <c r="C35" s="259"/>
      <c r="D35" s="259"/>
      <c r="E35" s="4"/>
      <c r="F35" s="20" t="s">
        <v>6</v>
      </c>
      <c r="G35" s="558" t="str">
        <f>IF($G$2="","",$G$2)</f>
        <v/>
      </c>
      <c r="H35" s="558"/>
      <c r="I35" s="558"/>
      <c r="J35" s="558"/>
      <c r="K35" s="558"/>
      <c r="L35" s="559"/>
      <c r="M35" s="533" t="s">
        <v>25</v>
      </c>
      <c r="N35" s="534"/>
      <c r="O35" s="535"/>
    </row>
    <row r="36" spans="1:15" ht="15" customHeight="1" x14ac:dyDescent="0.25">
      <c r="A36" s="17"/>
      <c r="B36" s="260"/>
      <c r="C36" s="260"/>
      <c r="D36" s="260"/>
      <c r="E36" s="2"/>
      <c r="F36" s="21"/>
      <c r="G36" s="255"/>
      <c r="H36" s="255"/>
      <c r="I36" s="255"/>
      <c r="J36" s="255"/>
      <c r="K36" s="255"/>
      <c r="L36" s="532"/>
      <c r="M36" s="542">
        <f>M3</f>
        <v>0</v>
      </c>
      <c r="N36" s="543"/>
      <c r="O36" s="544"/>
    </row>
    <row r="37" spans="1:15" ht="15" customHeight="1" x14ac:dyDescent="0.25">
      <c r="A37" s="18" t="s">
        <v>1</v>
      </c>
      <c r="B37" s="545" t="str">
        <f>IF($B$4="","",$B$4)</f>
        <v/>
      </c>
      <c r="C37" s="545"/>
      <c r="D37" s="545"/>
      <c r="E37" s="546"/>
      <c r="F37" s="22" t="s">
        <v>7</v>
      </c>
      <c r="G37" s="548" t="str">
        <f>IF($G$4="","",$G$4)</f>
        <v/>
      </c>
      <c r="H37" s="548"/>
      <c r="I37" s="548"/>
      <c r="J37" s="548"/>
      <c r="K37" s="548"/>
      <c r="L37" s="549"/>
      <c r="M37" s="542"/>
      <c r="N37" s="543"/>
      <c r="O37" s="544"/>
    </row>
    <row r="38" spans="1:15" ht="15" customHeight="1" x14ac:dyDescent="0.25">
      <c r="A38" s="17"/>
      <c r="B38" s="260"/>
      <c r="C38" s="260"/>
      <c r="D38" s="260"/>
      <c r="E38" s="547"/>
      <c r="F38" s="23"/>
      <c r="G38" s="255" t="str">
        <f>IF($G$5="","",$G$5)</f>
        <v/>
      </c>
      <c r="H38" s="255"/>
      <c r="I38" s="255"/>
      <c r="J38" s="255"/>
      <c r="K38" s="255"/>
      <c r="L38" s="532"/>
      <c r="M38" s="533" t="s">
        <v>26</v>
      </c>
      <c r="N38" s="534"/>
      <c r="O38" s="535"/>
    </row>
    <row r="39" spans="1:15" ht="15.75" customHeight="1" x14ac:dyDescent="0.25">
      <c r="A39" s="18" t="s">
        <v>2</v>
      </c>
      <c r="B39" s="10" t="str">
        <f>IF($B$6="","",$B$6)</f>
        <v/>
      </c>
      <c r="C39" s="11" t="str">
        <f>IF($C$6="","",$C$6)</f>
        <v/>
      </c>
      <c r="D39" s="10" t="str">
        <f>IF($D$6="","",$D$6)</f>
        <v/>
      </c>
      <c r="E39" s="3"/>
      <c r="F39" s="20" t="s">
        <v>8</v>
      </c>
      <c r="G39" s="528"/>
      <c r="H39" s="529"/>
      <c r="I39" s="7" t="s">
        <v>12</v>
      </c>
      <c r="J39" s="8"/>
      <c r="K39" s="6" t="s">
        <v>13</v>
      </c>
      <c r="L39" s="536">
        <f>IF($L$6="","",$L$6)</f>
        <v>0</v>
      </c>
      <c r="M39" s="309" t="str">
        <f>IF($M$6="","",$M$6)</f>
        <v>&lt;ORDERNO&gt;</v>
      </c>
      <c r="N39" s="310"/>
      <c r="O39" s="311"/>
    </row>
    <row r="40" spans="1:15" ht="15" customHeight="1" x14ac:dyDescent="0.25">
      <c r="A40" s="17"/>
      <c r="B40" s="1"/>
      <c r="C40" s="1"/>
      <c r="D40" s="1"/>
      <c r="E40" s="2"/>
      <c r="F40" s="539" t="str">
        <f>IF($F$7="","",$F$7)</f>
        <v/>
      </c>
      <c r="G40" s="255"/>
      <c r="H40" s="532"/>
      <c r="I40" s="538" t="str">
        <f>IF($I$7="","",$I$7)</f>
        <v/>
      </c>
      <c r="J40" s="532"/>
      <c r="K40" s="5"/>
      <c r="L40" s="537"/>
      <c r="M40" s="312"/>
      <c r="N40" s="313"/>
      <c r="O40" s="314"/>
    </row>
    <row r="41" spans="1:15" ht="15" customHeight="1" x14ac:dyDescent="0.25">
      <c r="A41" s="18" t="s">
        <v>3</v>
      </c>
      <c r="B41" s="253">
        <f>B8</f>
        <v>0</v>
      </c>
      <c r="C41" s="253"/>
      <c r="D41" s="253"/>
      <c r="E41" s="254"/>
      <c r="F41" s="22" t="s">
        <v>9</v>
      </c>
      <c r="G41" s="14"/>
      <c r="H41" s="530" t="str">
        <f>IF($H$8="","",$H$8)</f>
        <v/>
      </c>
      <c r="I41" s="530"/>
      <c r="J41" s="530"/>
      <c r="K41" s="530"/>
      <c r="L41" s="531"/>
      <c r="M41" s="315"/>
      <c r="N41" s="316"/>
      <c r="O41" s="317"/>
    </row>
    <row r="42" spans="1:15" ht="15" customHeight="1" x14ac:dyDescent="0.25">
      <c r="A42" s="17"/>
      <c r="B42" s="255"/>
      <c r="C42" s="255"/>
      <c r="D42" s="255"/>
      <c r="E42" s="256"/>
      <c r="F42" s="23"/>
      <c r="G42" s="9"/>
      <c r="H42" s="255"/>
      <c r="I42" s="255"/>
      <c r="J42" s="255"/>
      <c r="K42" s="255"/>
      <c r="L42" s="532"/>
      <c r="M42" s="533" t="s">
        <v>27</v>
      </c>
      <c r="N42" s="534"/>
      <c r="O42" s="535"/>
    </row>
    <row r="43" spans="1:15" ht="15" customHeight="1" x14ac:dyDescent="0.25">
      <c r="A43" s="18" t="s">
        <v>4</v>
      </c>
      <c r="B43" s="253">
        <f>B10</f>
        <v>0</v>
      </c>
      <c r="C43" s="253"/>
      <c r="D43" s="253"/>
      <c r="E43" s="254"/>
      <c r="F43" s="22" t="s">
        <v>10</v>
      </c>
      <c r="G43" s="14"/>
      <c r="H43" s="530" t="str">
        <f>IF($H$10="","",$H$10)</f>
        <v/>
      </c>
      <c r="I43" s="530"/>
      <c r="J43" s="530"/>
      <c r="K43" s="530"/>
      <c r="L43" s="531"/>
      <c r="M43" s="46" t="s">
        <v>28</v>
      </c>
      <c r="N43" s="47" t="s">
        <v>29</v>
      </c>
      <c r="O43" s="48" t="s">
        <v>30</v>
      </c>
    </row>
    <row r="44" spans="1:15" ht="15" customHeight="1" thickBot="1" x14ac:dyDescent="0.3">
      <c r="A44" s="17"/>
      <c r="B44" s="255"/>
      <c r="C44" s="255"/>
      <c r="D44" s="255"/>
      <c r="E44" s="256"/>
      <c r="F44" s="23"/>
      <c r="G44" s="9"/>
      <c r="H44" s="255"/>
      <c r="I44" s="255"/>
      <c r="J44" s="255"/>
      <c r="K44" s="255"/>
      <c r="L44" s="532"/>
      <c r="M44" s="247">
        <f>M11</f>
        <v>0</v>
      </c>
      <c r="N44" s="247">
        <f>N11</f>
        <v>0</v>
      </c>
      <c r="O44" s="247">
        <f>O11</f>
        <v>0</v>
      </c>
    </row>
    <row r="45" spans="1:15" ht="20.25" thickBot="1" x14ac:dyDescent="0.4">
      <c r="A45" s="19" t="s">
        <v>5</v>
      </c>
      <c r="B45" s="210" t="str">
        <f>IF($B$12="","",$B$12)</f>
        <v/>
      </c>
      <c r="C45" s="212" t="s">
        <v>53</v>
      </c>
      <c r="D45" s="540" t="str">
        <f>IF($D$12="","",$D$12)</f>
        <v>/     /2015</v>
      </c>
      <c r="E45" s="541"/>
      <c r="F45" s="24" t="s">
        <v>11</v>
      </c>
      <c r="G45" s="25"/>
      <c r="H45" s="249"/>
      <c r="I45" s="249"/>
      <c r="J45" s="249"/>
      <c r="K45" s="249"/>
      <c r="L45" s="250"/>
      <c r="M45" s="248"/>
      <c r="N45" s="248"/>
      <c r="O45" s="248"/>
    </row>
    <row r="46" spans="1:15" ht="16.5" customHeight="1" thickTop="1" x14ac:dyDescent="0.25">
      <c r="A46" s="520" t="s">
        <v>14</v>
      </c>
      <c r="B46" s="522" t="s">
        <v>15</v>
      </c>
      <c r="C46" s="522" t="s">
        <v>16</v>
      </c>
      <c r="D46" s="522" t="s">
        <v>17</v>
      </c>
      <c r="E46" s="522" t="s">
        <v>18</v>
      </c>
      <c r="F46" s="522"/>
      <c r="G46" s="522"/>
      <c r="H46" s="522"/>
      <c r="I46" s="522"/>
      <c r="J46" s="522"/>
      <c r="K46" s="524" t="s">
        <v>19</v>
      </c>
      <c r="L46" s="526" t="s">
        <v>20</v>
      </c>
      <c r="M46" s="526"/>
      <c r="N46" s="526"/>
      <c r="O46" s="527"/>
    </row>
    <row r="47" spans="1:15" ht="15.75" x14ac:dyDescent="0.25">
      <c r="A47" s="521"/>
      <c r="B47" s="523"/>
      <c r="C47" s="523"/>
      <c r="D47" s="523"/>
      <c r="E47" s="523"/>
      <c r="F47" s="523"/>
      <c r="G47" s="523"/>
      <c r="H47" s="523"/>
      <c r="I47" s="523"/>
      <c r="J47" s="523"/>
      <c r="K47" s="525"/>
      <c r="L47" s="13" t="s">
        <v>21</v>
      </c>
      <c r="M47" s="13" t="s">
        <v>22</v>
      </c>
      <c r="N47" s="13" t="s">
        <v>23</v>
      </c>
      <c r="O47" s="32" t="s">
        <v>24</v>
      </c>
    </row>
    <row r="48" spans="1:15" x14ac:dyDescent="0.25">
      <c r="A48" s="196" t="str">
        <f>IF($A$15="","",$A$15)</f>
        <v>&lt;OrderNO&gt;</v>
      </c>
      <c r="B48" s="190" t="str">
        <f>IF($B$15="","",$B$15)</f>
        <v/>
      </c>
      <c r="C48" s="190">
        <f>IF($C$15="","",$C$15)</f>
        <v>5</v>
      </c>
      <c r="D48" s="190">
        <f>IF($D$15="","",$D$15)</f>
        <v>5</v>
      </c>
      <c r="E48" s="247" t="str">
        <f>IF($E$15="","",$E$15)</f>
        <v/>
      </c>
      <c r="F48" s="247" t="str">
        <f t="shared" ref="F48:J53" si="1">IF(F15="","",F15)</f>
        <v/>
      </c>
      <c r="G48" s="247" t="str">
        <f t="shared" si="1"/>
        <v/>
      </c>
      <c r="H48" s="247" t="str">
        <f t="shared" si="1"/>
        <v/>
      </c>
      <c r="I48" s="247" t="str">
        <f t="shared" si="1"/>
        <v/>
      </c>
      <c r="J48" s="247" t="str">
        <f t="shared" si="1"/>
        <v/>
      </c>
      <c r="K48" s="190">
        <f>IF($K$15="","",$K$15)</f>
        <v>500</v>
      </c>
      <c r="L48" s="15">
        <f>IF($L$15="","",$L$15)</f>
        <v>1.2</v>
      </c>
      <c r="M48" s="15">
        <f>IF($M$15="","",$M$15)</f>
        <v>1.2</v>
      </c>
      <c r="N48" s="15">
        <f>IF($N$15="","",$N$15)</f>
        <v>1.2</v>
      </c>
      <c r="O48" s="43">
        <f>IF($O$15="","",$O$15)</f>
        <v>8.64</v>
      </c>
    </row>
    <row r="49" spans="1:15" x14ac:dyDescent="0.25">
      <c r="A49" s="196" t="str">
        <f>IF($A$16="","",$A$16)</f>
        <v/>
      </c>
      <c r="B49" s="190" t="str">
        <f>IF($B$16="","",$B$16)</f>
        <v/>
      </c>
      <c r="C49" s="190" t="str">
        <f>IF($C$16="","",$C$16)</f>
        <v/>
      </c>
      <c r="D49" s="190" t="str">
        <f>IF($D$16="","",$D$16)</f>
        <v/>
      </c>
      <c r="E49" s="247" t="str">
        <f>IF($E$16="","",$E$16)</f>
        <v/>
      </c>
      <c r="F49" s="247" t="str">
        <f t="shared" si="1"/>
        <v/>
      </c>
      <c r="G49" s="247" t="str">
        <f t="shared" si="1"/>
        <v/>
      </c>
      <c r="H49" s="247" t="str">
        <f t="shared" si="1"/>
        <v/>
      </c>
      <c r="I49" s="247" t="str">
        <f t="shared" si="1"/>
        <v/>
      </c>
      <c r="J49" s="247" t="str">
        <f t="shared" si="1"/>
        <v/>
      </c>
      <c r="K49" s="190" t="str">
        <f>IF($K$16="","",$K$16)</f>
        <v/>
      </c>
      <c r="L49" s="15" t="str">
        <f>IF($L$16="","",$L$16)</f>
        <v/>
      </c>
      <c r="M49" s="15" t="str">
        <f>IF($M$16="","",$M$16)</f>
        <v/>
      </c>
      <c r="N49" s="15" t="str">
        <f>IF($N$16="","",$N$16)</f>
        <v/>
      </c>
      <c r="O49" s="43" t="str">
        <f>IF($O$16="","",$O$16)</f>
        <v/>
      </c>
    </row>
    <row r="50" spans="1:15" x14ac:dyDescent="0.25">
      <c r="A50" s="196" t="str">
        <f>IF($A$17="","",$A$17)</f>
        <v/>
      </c>
      <c r="B50" s="190" t="str">
        <f>IF($B$17="","",$B$17)</f>
        <v/>
      </c>
      <c r="C50" s="190" t="str">
        <f>IF($C$17="","",$C$17)</f>
        <v/>
      </c>
      <c r="D50" s="190" t="str">
        <f>IF($D$17="","",$D$17)</f>
        <v/>
      </c>
      <c r="E50" s="247" t="str">
        <f>IF($E$17="","",$E$17)</f>
        <v/>
      </c>
      <c r="F50" s="247" t="str">
        <f t="shared" si="1"/>
        <v/>
      </c>
      <c r="G50" s="247" t="str">
        <f t="shared" si="1"/>
        <v/>
      </c>
      <c r="H50" s="247" t="str">
        <f t="shared" si="1"/>
        <v/>
      </c>
      <c r="I50" s="247" t="str">
        <f t="shared" si="1"/>
        <v/>
      </c>
      <c r="J50" s="247" t="str">
        <f t="shared" si="1"/>
        <v/>
      </c>
      <c r="K50" s="190" t="str">
        <f>IF($K$17="","",$K$17)</f>
        <v/>
      </c>
      <c r="L50" s="15" t="str">
        <f>IF($L$17="","",$L$17)</f>
        <v/>
      </c>
      <c r="M50" s="15" t="str">
        <f>IF($M$17="","",$M$17)</f>
        <v/>
      </c>
      <c r="N50" s="15" t="str">
        <f>IF($N$17="","",$N$17)</f>
        <v/>
      </c>
      <c r="O50" s="43" t="str">
        <f>IF($O$17="","",$O$17)</f>
        <v/>
      </c>
    </row>
    <row r="51" spans="1:15" x14ac:dyDescent="0.25">
      <c r="A51" s="196" t="str">
        <f>IF($A$18="","",$A$18)</f>
        <v/>
      </c>
      <c r="B51" s="190" t="str">
        <f>IF($B$18="","",$B$18)</f>
        <v/>
      </c>
      <c r="C51" s="190" t="str">
        <f>IF($C$18="","",$C$18)</f>
        <v/>
      </c>
      <c r="D51" s="190" t="str">
        <f>IF($D$18="","",$D$18)</f>
        <v/>
      </c>
      <c r="E51" s="247" t="str">
        <f>IF($E$18="","",$E$18)</f>
        <v/>
      </c>
      <c r="F51" s="247" t="str">
        <f t="shared" si="1"/>
        <v/>
      </c>
      <c r="G51" s="247" t="str">
        <f t="shared" si="1"/>
        <v/>
      </c>
      <c r="H51" s="247" t="str">
        <f t="shared" si="1"/>
        <v/>
      </c>
      <c r="I51" s="247" t="str">
        <f t="shared" si="1"/>
        <v/>
      </c>
      <c r="J51" s="247" t="str">
        <f t="shared" si="1"/>
        <v/>
      </c>
      <c r="K51" s="190" t="str">
        <f>IF($K$18="","",$K$18)</f>
        <v/>
      </c>
      <c r="L51" s="15" t="str">
        <f>IF($L$18="","",$L$18)</f>
        <v/>
      </c>
      <c r="M51" s="15" t="str">
        <f>IF($M$18="","",$M$18)</f>
        <v/>
      </c>
      <c r="N51" s="15" t="str">
        <f>IF($N$18="","",$N$18)</f>
        <v/>
      </c>
      <c r="O51" s="43" t="str">
        <f>IF($O$18="","",$O$18)</f>
        <v/>
      </c>
    </row>
    <row r="52" spans="1:15" x14ac:dyDescent="0.25">
      <c r="A52" s="196" t="str">
        <f>IF($A$19="","",$A$19)</f>
        <v/>
      </c>
      <c r="B52" s="190" t="str">
        <f>IF($B$19="","",$B$19)</f>
        <v/>
      </c>
      <c r="C52" s="190" t="str">
        <f>IF($C$19="","",$C$19)</f>
        <v/>
      </c>
      <c r="D52" s="190" t="str">
        <f>IF($D$19="","",$D$19)</f>
        <v/>
      </c>
      <c r="E52" s="247" t="str">
        <f>IF($E$19="","",$E$19)</f>
        <v/>
      </c>
      <c r="F52" s="247" t="str">
        <f t="shared" si="1"/>
        <v/>
      </c>
      <c r="G52" s="247" t="str">
        <f t="shared" si="1"/>
        <v/>
      </c>
      <c r="H52" s="247" t="str">
        <f t="shared" si="1"/>
        <v/>
      </c>
      <c r="I52" s="247" t="str">
        <f t="shared" si="1"/>
        <v/>
      </c>
      <c r="J52" s="247" t="str">
        <f t="shared" si="1"/>
        <v/>
      </c>
      <c r="K52" s="190" t="str">
        <f>IF($K$19="","",$K$19)</f>
        <v/>
      </c>
      <c r="L52" s="15" t="str">
        <f>IF($L$19="","",$L$19)</f>
        <v/>
      </c>
      <c r="M52" s="15" t="str">
        <f>IF($M$19="","",$M$19)</f>
        <v/>
      </c>
      <c r="N52" s="15" t="str">
        <f>IF($N$19="","",$N$19)</f>
        <v/>
      </c>
      <c r="O52" s="43" t="str">
        <f>IF($O$19="","",$O$19)</f>
        <v/>
      </c>
    </row>
    <row r="53" spans="1:15" ht="15.75" thickBot="1" x14ac:dyDescent="0.3">
      <c r="A53" s="197" t="str">
        <f>IF($A$20="","",$A$20)</f>
        <v/>
      </c>
      <c r="B53" s="191" t="str">
        <f>IF($B$20="","",$B$20)</f>
        <v/>
      </c>
      <c r="C53" s="191" t="str">
        <f>IF($C$20="","",$C$20)</f>
        <v/>
      </c>
      <c r="D53" s="191" t="str">
        <f>IF($D$20="","",$D$20)</f>
        <v/>
      </c>
      <c r="E53" s="248" t="str">
        <f>IF($E$20="","",$E$20)</f>
        <v/>
      </c>
      <c r="F53" s="248" t="str">
        <f t="shared" si="1"/>
        <v/>
      </c>
      <c r="G53" s="248" t="str">
        <f t="shared" si="1"/>
        <v/>
      </c>
      <c r="H53" s="248" t="str">
        <f t="shared" si="1"/>
        <v/>
      </c>
      <c r="I53" s="248" t="str">
        <f t="shared" si="1"/>
        <v/>
      </c>
      <c r="J53" s="248" t="str">
        <f t="shared" si="1"/>
        <v/>
      </c>
      <c r="K53" s="191" t="str">
        <f>IF($K$20="","",$K$20)</f>
        <v/>
      </c>
      <c r="L53" s="44" t="str">
        <f>IF($L$20="","",$L$20)</f>
        <v/>
      </c>
      <c r="M53" s="44" t="str">
        <f>IF($M$20="","",$M$20)</f>
        <v/>
      </c>
      <c r="N53" s="44" t="str">
        <f>IF($N$20="","",$N$20)</f>
        <v/>
      </c>
      <c r="O53" s="45" t="str">
        <f>IF($O$20="","",$O$20)</f>
        <v/>
      </c>
    </row>
    <row r="54" spans="1:15" ht="15.75" thickTop="1" x14ac:dyDescent="0.25">
      <c r="A54" s="510" t="s">
        <v>31</v>
      </c>
      <c r="B54" s="512" t="str">
        <f>IF($B$21="","",$B$21)</f>
        <v/>
      </c>
      <c r="C54" s="512">
        <f>IF($C$21="","",$C$21)</f>
        <v>5</v>
      </c>
      <c r="D54" s="512">
        <f>IF($D$21="","",$D$21)</f>
        <v>5</v>
      </c>
      <c r="E54" s="514" t="s">
        <v>32</v>
      </c>
      <c r="F54" s="514"/>
      <c r="G54" s="514"/>
      <c r="H54" s="514"/>
      <c r="I54" s="514"/>
      <c r="J54" s="516">
        <f>IF($J$21="","",$J21)</f>
        <v>500</v>
      </c>
      <c r="K54" s="517"/>
      <c r="L54" s="39" t="s">
        <v>33</v>
      </c>
      <c r="M54" s="49" t="s">
        <v>39</v>
      </c>
      <c r="N54" s="36"/>
      <c r="O54" s="493">
        <f>IF($O$21="","",$O$21)</f>
        <v>8.64</v>
      </c>
    </row>
    <row r="55" spans="1:15" ht="15.75" thickBot="1" x14ac:dyDescent="0.3">
      <c r="A55" s="511"/>
      <c r="B55" s="513" t="str">
        <f>IF(B22="","",B22)</f>
        <v/>
      </c>
      <c r="C55" s="513" t="str">
        <f>IF(C22="","",C22)</f>
        <v/>
      </c>
      <c r="D55" s="513" t="str">
        <f>IF(D22="","",D22)</f>
        <v/>
      </c>
      <c r="E55" s="515"/>
      <c r="F55" s="515"/>
      <c r="G55" s="515"/>
      <c r="H55" s="515"/>
      <c r="I55" s="515"/>
      <c r="J55" s="518"/>
      <c r="K55" s="519"/>
      <c r="L55" s="40" t="s">
        <v>34</v>
      </c>
      <c r="M55" s="50" t="s">
        <v>39</v>
      </c>
      <c r="N55" s="37"/>
      <c r="O55" s="494"/>
    </row>
    <row r="56" spans="1:15" ht="15.75" customHeight="1" thickTop="1" x14ac:dyDescent="0.25">
      <c r="A56" s="495" t="str">
        <f>IF($A$23="","",$A$23)</f>
        <v/>
      </c>
      <c r="B56" s="496"/>
      <c r="C56" s="496"/>
      <c r="D56" s="496"/>
      <c r="E56" s="496"/>
      <c r="F56" s="496"/>
      <c r="G56" s="496"/>
      <c r="H56" s="496"/>
      <c r="I56" s="496"/>
      <c r="J56" s="496"/>
      <c r="K56" s="497"/>
      <c r="L56" s="58" t="s">
        <v>35</v>
      </c>
      <c r="M56" s="50" t="s">
        <v>39</v>
      </c>
      <c r="N56" s="37"/>
      <c r="O56" s="504" t="s">
        <v>38</v>
      </c>
    </row>
    <row r="57" spans="1:15" ht="15" customHeight="1" x14ac:dyDescent="0.25">
      <c r="A57" s="498"/>
      <c r="B57" s="499"/>
      <c r="C57" s="499"/>
      <c r="D57" s="499"/>
      <c r="E57" s="499"/>
      <c r="F57" s="499"/>
      <c r="G57" s="499"/>
      <c r="H57" s="499"/>
      <c r="I57" s="499"/>
      <c r="J57" s="499"/>
      <c r="K57" s="500"/>
      <c r="L57" s="40" t="s">
        <v>36</v>
      </c>
      <c r="M57" s="50" t="s">
        <v>39</v>
      </c>
      <c r="N57" s="37"/>
      <c r="O57" s="505"/>
    </row>
    <row r="58" spans="1:15" ht="15.75" customHeight="1" thickBot="1" x14ac:dyDescent="0.3">
      <c r="A58" s="501"/>
      <c r="B58" s="502"/>
      <c r="C58" s="502"/>
      <c r="D58" s="502"/>
      <c r="E58" s="502"/>
      <c r="F58" s="502"/>
      <c r="G58" s="502"/>
      <c r="H58" s="502"/>
      <c r="I58" s="502"/>
      <c r="J58" s="502"/>
      <c r="K58" s="503"/>
      <c r="L58" s="41" t="s">
        <v>37</v>
      </c>
      <c r="M58" s="51" t="s">
        <v>39</v>
      </c>
      <c r="N58" s="38"/>
      <c r="O58" s="506"/>
    </row>
    <row r="59" spans="1:15" ht="15.75" thickTop="1" x14ac:dyDescent="0.25">
      <c r="A59" s="52" t="s">
        <v>40</v>
      </c>
      <c r="B59" s="59"/>
      <c r="C59" s="57" t="s">
        <v>41</v>
      </c>
      <c r="D59" s="30"/>
      <c r="E59" s="42"/>
      <c r="F59" s="507" t="s">
        <v>44</v>
      </c>
      <c r="G59" s="508"/>
      <c r="H59" s="509"/>
      <c r="I59" s="325" t="s">
        <v>50</v>
      </c>
      <c r="J59" s="326"/>
      <c r="K59" s="327"/>
      <c r="L59" s="328" t="s">
        <v>47</v>
      </c>
      <c r="M59" s="329"/>
      <c r="N59" s="330" t="s">
        <v>46</v>
      </c>
      <c r="O59" s="331"/>
    </row>
    <row r="60" spans="1:15" ht="15.75" thickBot="1" x14ac:dyDescent="0.3">
      <c r="A60" s="34"/>
      <c r="B60" s="60"/>
      <c r="C60" s="35"/>
      <c r="D60" s="35"/>
      <c r="E60" s="55"/>
      <c r="F60" s="53" t="s">
        <v>45</v>
      </c>
      <c r="G60" s="350">
        <f>G27</f>
        <v>0</v>
      </c>
      <c r="H60" s="351"/>
      <c r="I60" s="490">
        <f>I27</f>
        <v>0</v>
      </c>
      <c r="J60" s="491"/>
      <c r="K60" s="492"/>
      <c r="L60" s="206" t="s">
        <v>48</v>
      </c>
      <c r="M60" s="207" t="s">
        <v>49</v>
      </c>
      <c r="N60" s="208" t="s">
        <v>48</v>
      </c>
      <c r="O60" s="209" t="s">
        <v>49</v>
      </c>
    </row>
    <row r="61" spans="1:15" ht="15.75" customHeight="1" thickTop="1" x14ac:dyDescent="0.25">
      <c r="A61" s="52" t="s">
        <v>42</v>
      </c>
      <c r="B61" s="59"/>
      <c r="C61" s="57" t="s">
        <v>43</v>
      </c>
      <c r="D61" s="30"/>
      <c r="E61" s="42"/>
      <c r="F61" s="33"/>
      <c r="G61" s="263"/>
      <c r="H61" s="264"/>
      <c r="I61" s="355" t="s">
        <v>51</v>
      </c>
      <c r="J61" s="356"/>
      <c r="K61" s="357"/>
      <c r="L61" s="485" t="str">
        <f>IF($L$28="","",$L$28)</f>
        <v/>
      </c>
      <c r="M61" s="487" t="str">
        <f>IF($M$28="","",$M$28)</f>
        <v/>
      </c>
      <c r="N61" s="487" t="str">
        <f>IF($N$28="","",$N$28)</f>
        <v/>
      </c>
      <c r="O61" s="484" t="str">
        <f>IF($O$28="","",$O$28)</f>
        <v/>
      </c>
    </row>
    <row r="62" spans="1:15" ht="15.75" thickBot="1" x14ac:dyDescent="0.3">
      <c r="A62" s="34"/>
      <c r="B62" s="61"/>
      <c r="C62" s="35"/>
      <c r="D62" s="35"/>
      <c r="E62" s="35"/>
      <c r="F62" s="33"/>
      <c r="G62" s="263">
        <f>G29</f>
        <v>0</v>
      </c>
      <c r="H62" s="264"/>
      <c r="I62" s="358"/>
      <c r="J62" s="359"/>
      <c r="K62" s="360"/>
      <c r="L62" s="485"/>
      <c r="M62" s="487"/>
      <c r="N62" s="487"/>
      <c r="O62" s="484"/>
    </row>
    <row r="63" spans="1:15" ht="15.75" thickTop="1" x14ac:dyDescent="0.25">
      <c r="A63" s="63"/>
      <c r="B63" s="42"/>
      <c r="C63" s="42"/>
      <c r="D63" s="42"/>
      <c r="E63" s="54"/>
      <c r="F63" s="33"/>
      <c r="G63" s="263"/>
      <c r="H63" s="264"/>
      <c r="I63" s="337" t="s">
        <v>52</v>
      </c>
      <c r="J63" s="338"/>
      <c r="K63" s="339"/>
      <c r="L63" s="485" t="str">
        <f>IF($L$30="","",$L$30)</f>
        <v/>
      </c>
      <c r="M63" s="487" t="str">
        <f>IF($M$30="","",$M$30)</f>
        <v/>
      </c>
      <c r="N63" s="487" t="str">
        <f>IF($N$30="","",$N$30)</f>
        <v/>
      </c>
      <c r="O63" s="484" t="str">
        <f>IF($O$30="","",$O$30)</f>
        <v/>
      </c>
    </row>
    <row r="64" spans="1:15" ht="15.75" thickBot="1" x14ac:dyDescent="0.3">
      <c r="A64" s="62"/>
      <c r="B64" s="55"/>
      <c r="C64" s="55"/>
      <c r="D64" s="55"/>
      <c r="E64" s="56"/>
      <c r="F64" s="62"/>
      <c r="G64" s="265"/>
      <c r="H64" s="266"/>
      <c r="I64" s="340"/>
      <c r="J64" s="341"/>
      <c r="K64" s="342"/>
      <c r="L64" s="486"/>
      <c r="M64" s="488"/>
      <c r="N64" s="488"/>
      <c r="O64" s="489"/>
    </row>
    <row r="65" spans="1:15" ht="15.75" thickTop="1" x14ac:dyDescent="0.25"/>
    <row r="67" spans="1:15" ht="15.75" thickBot="1" x14ac:dyDescent="0.3"/>
    <row r="68" spans="1:15" ht="74.25" customHeight="1" thickTop="1" thickBot="1" x14ac:dyDescent="0.3">
      <c r="A68" s="64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6"/>
      <c r="M68" s="67"/>
      <c r="N68" s="68"/>
      <c r="O68" s="69"/>
    </row>
    <row r="69" spans="1:15" ht="15.75" customHeight="1" thickTop="1" x14ac:dyDescent="0.25">
      <c r="A69" s="70" t="s">
        <v>0</v>
      </c>
      <c r="B69" s="279" t="str">
        <f>IF($B$2="","",$B$2)</f>
        <v/>
      </c>
      <c r="C69" s="279"/>
      <c r="D69" s="279"/>
      <c r="E69" s="71"/>
      <c r="F69" s="72" t="s">
        <v>6</v>
      </c>
      <c r="G69" s="281" t="str">
        <f>IF($G$2="","",$G$2)</f>
        <v/>
      </c>
      <c r="H69" s="281"/>
      <c r="I69" s="281"/>
      <c r="J69" s="281"/>
      <c r="K69" s="281"/>
      <c r="L69" s="282"/>
      <c r="M69" s="459" t="s">
        <v>25</v>
      </c>
      <c r="N69" s="460"/>
      <c r="O69" s="461"/>
    </row>
    <row r="70" spans="1:15" ht="15" customHeight="1" x14ac:dyDescent="0.25">
      <c r="A70" s="73"/>
      <c r="B70" s="280"/>
      <c r="C70" s="280"/>
      <c r="D70" s="280"/>
      <c r="E70" s="74"/>
      <c r="F70" s="75"/>
      <c r="G70" s="283"/>
      <c r="H70" s="283"/>
      <c r="I70" s="283"/>
      <c r="J70" s="283"/>
      <c r="K70" s="283"/>
      <c r="L70" s="284"/>
      <c r="M70" s="474">
        <f>M3</f>
        <v>0</v>
      </c>
      <c r="N70" s="475"/>
      <c r="O70" s="476"/>
    </row>
    <row r="71" spans="1:15" ht="15" customHeight="1" x14ac:dyDescent="0.25">
      <c r="A71" s="76" t="s">
        <v>1</v>
      </c>
      <c r="B71" s="480" t="str">
        <f>IF($B$4="","",$B$4)</f>
        <v/>
      </c>
      <c r="C71" s="480"/>
      <c r="D71" s="480"/>
      <c r="E71" s="481"/>
      <c r="F71" s="77" t="s">
        <v>7</v>
      </c>
      <c r="G71" s="483" t="str">
        <f>IF($G$4="","",$G$4)</f>
        <v/>
      </c>
      <c r="H71" s="483"/>
      <c r="I71" s="483"/>
      <c r="J71" s="483"/>
      <c r="K71" s="483"/>
      <c r="L71" s="466"/>
      <c r="M71" s="477"/>
      <c r="N71" s="478"/>
      <c r="O71" s="479"/>
    </row>
    <row r="72" spans="1:15" ht="15" customHeight="1" x14ac:dyDescent="0.25">
      <c r="A72" s="73"/>
      <c r="B72" s="280"/>
      <c r="C72" s="280"/>
      <c r="D72" s="280"/>
      <c r="E72" s="482"/>
      <c r="F72" s="78"/>
      <c r="G72" s="469" t="str">
        <f>IF($G$5="","",$G$5)</f>
        <v/>
      </c>
      <c r="H72" s="469"/>
      <c r="I72" s="469"/>
      <c r="J72" s="469"/>
      <c r="K72" s="469"/>
      <c r="L72" s="467"/>
      <c r="M72" s="459" t="s">
        <v>26</v>
      </c>
      <c r="N72" s="460"/>
      <c r="O72" s="461"/>
    </row>
    <row r="73" spans="1:15" ht="15.75" customHeight="1" x14ac:dyDescent="0.25">
      <c r="A73" s="76" t="s">
        <v>2</v>
      </c>
      <c r="B73" s="79" t="str">
        <f>IF($B$6="","",$B$6)</f>
        <v/>
      </c>
      <c r="C73" s="80" t="str">
        <f>IF($C$6="","",$C$6)</f>
        <v/>
      </c>
      <c r="D73" s="79" t="str">
        <f>IF($D$6="","",$D$6)</f>
        <v/>
      </c>
      <c r="E73" s="81"/>
      <c r="F73" s="72" t="s">
        <v>8</v>
      </c>
      <c r="G73" s="453"/>
      <c r="H73" s="454"/>
      <c r="I73" s="82" t="s">
        <v>12</v>
      </c>
      <c r="J73" s="83"/>
      <c r="K73" s="84" t="s">
        <v>13</v>
      </c>
      <c r="L73" s="466">
        <f>IF($L$6="","",$L$6)</f>
        <v>0</v>
      </c>
      <c r="M73" s="309" t="str">
        <f>IF($M$6="","",$M$6)</f>
        <v>&lt;ORDERNO&gt;</v>
      </c>
      <c r="N73" s="310"/>
      <c r="O73" s="311"/>
    </row>
    <row r="74" spans="1:15" ht="15" customHeight="1" x14ac:dyDescent="0.25">
      <c r="A74" s="73"/>
      <c r="B74" s="85"/>
      <c r="C74" s="85"/>
      <c r="D74" s="85"/>
      <c r="E74" s="74"/>
      <c r="F74" s="468" t="str">
        <f>IF($F$7="","",$F$7)</f>
        <v/>
      </c>
      <c r="G74" s="469"/>
      <c r="H74" s="470"/>
      <c r="I74" s="471" t="str">
        <f>IF($I$7="","",$I$7)</f>
        <v/>
      </c>
      <c r="J74" s="470"/>
      <c r="K74" s="87"/>
      <c r="L74" s="467"/>
      <c r="M74" s="312"/>
      <c r="N74" s="313"/>
      <c r="O74" s="314"/>
    </row>
    <row r="75" spans="1:15" ht="15" customHeight="1" x14ac:dyDescent="0.25">
      <c r="A75" s="76" t="s">
        <v>3</v>
      </c>
      <c r="B75" s="462">
        <f>B8</f>
        <v>0</v>
      </c>
      <c r="C75" s="462"/>
      <c r="D75" s="462"/>
      <c r="E75" s="463"/>
      <c r="F75" s="77" t="s">
        <v>9</v>
      </c>
      <c r="G75" s="88"/>
      <c r="H75" s="455" t="str">
        <f>IF($H$8="","",$H$8)</f>
        <v/>
      </c>
      <c r="I75" s="455"/>
      <c r="J75" s="455"/>
      <c r="K75" s="455"/>
      <c r="L75" s="456"/>
      <c r="M75" s="315"/>
      <c r="N75" s="316"/>
      <c r="O75" s="317"/>
    </row>
    <row r="76" spans="1:15" ht="15.75" customHeight="1" x14ac:dyDescent="0.25">
      <c r="A76" s="73"/>
      <c r="B76" s="283">
        <f>B9</f>
        <v>0</v>
      </c>
      <c r="C76" s="283"/>
      <c r="D76" s="283"/>
      <c r="E76" s="284"/>
      <c r="F76" s="78"/>
      <c r="G76" s="86"/>
      <c r="H76" s="457"/>
      <c r="I76" s="457"/>
      <c r="J76" s="457"/>
      <c r="K76" s="457"/>
      <c r="L76" s="458"/>
      <c r="M76" s="459" t="s">
        <v>27</v>
      </c>
      <c r="N76" s="460"/>
      <c r="O76" s="461"/>
    </row>
    <row r="77" spans="1:15" ht="15" customHeight="1" x14ac:dyDescent="0.25">
      <c r="A77" s="76" t="s">
        <v>4</v>
      </c>
      <c r="B77" s="462">
        <f>B10</f>
        <v>0</v>
      </c>
      <c r="C77" s="462"/>
      <c r="D77" s="462"/>
      <c r="E77" s="463"/>
      <c r="F77" s="77" t="s">
        <v>10</v>
      </c>
      <c r="G77" s="88"/>
      <c r="H77" s="462" t="str">
        <f>IF($H$10="","",$H$10)</f>
        <v/>
      </c>
      <c r="I77" s="462"/>
      <c r="J77" s="462"/>
      <c r="K77" s="462"/>
      <c r="L77" s="463"/>
      <c r="M77" s="89" t="s">
        <v>28</v>
      </c>
      <c r="N77" s="90" t="s">
        <v>29</v>
      </c>
      <c r="O77" s="91" t="s">
        <v>30</v>
      </c>
    </row>
    <row r="78" spans="1:15" ht="15" customHeight="1" thickBot="1" x14ac:dyDescent="0.3">
      <c r="A78" s="73"/>
      <c r="B78" s="283">
        <f>B11</f>
        <v>0</v>
      </c>
      <c r="C78" s="283"/>
      <c r="D78" s="283"/>
      <c r="E78" s="284"/>
      <c r="F78" s="78"/>
      <c r="G78" s="86"/>
      <c r="H78" s="283"/>
      <c r="I78" s="283"/>
      <c r="J78" s="283"/>
      <c r="K78" s="283"/>
      <c r="L78" s="284"/>
      <c r="M78" s="464">
        <f>M11</f>
        <v>0</v>
      </c>
      <c r="N78" s="464">
        <f>N11</f>
        <v>0</v>
      </c>
      <c r="O78" s="464">
        <f>O11</f>
        <v>0</v>
      </c>
    </row>
    <row r="79" spans="1:15" ht="20.25" thickBot="1" x14ac:dyDescent="0.4">
      <c r="A79" s="92" t="s">
        <v>5</v>
      </c>
      <c r="B79" s="213" t="str">
        <f>IF($B$12="","",$B$12)</f>
        <v/>
      </c>
      <c r="C79" s="215" t="s">
        <v>53</v>
      </c>
      <c r="D79" s="472" t="str">
        <f>IF($D$12="","",$D$12)</f>
        <v>/     /2015</v>
      </c>
      <c r="E79" s="473"/>
      <c r="F79" s="93" t="s">
        <v>11</v>
      </c>
      <c r="G79" s="94"/>
      <c r="H79" s="277"/>
      <c r="I79" s="277"/>
      <c r="J79" s="277"/>
      <c r="K79" s="277"/>
      <c r="L79" s="278"/>
      <c r="M79" s="465"/>
      <c r="N79" s="465"/>
      <c r="O79" s="465"/>
    </row>
    <row r="80" spans="1:15" ht="16.5" customHeight="1" thickTop="1" x14ac:dyDescent="0.25">
      <c r="A80" s="438" t="s">
        <v>14</v>
      </c>
      <c r="B80" s="440" t="s">
        <v>15</v>
      </c>
      <c r="C80" s="440" t="s">
        <v>16</v>
      </c>
      <c r="D80" s="440" t="s">
        <v>17</v>
      </c>
      <c r="E80" s="442" t="s">
        <v>18</v>
      </c>
      <c r="F80" s="443"/>
      <c r="G80" s="443"/>
      <c r="H80" s="443"/>
      <c r="I80" s="443"/>
      <c r="J80" s="444"/>
      <c r="K80" s="448" t="s">
        <v>19</v>
      </c>
      <c r="L80" s="450" t="s">
        <v>20</v>
      </c>
      <c r="M80" s="451"/>
      <c r="N80" s="451"/>
      <c r="O80" s="452"/>
    </row>
    <row r="81" spans="1:15" ht="15.75" x14ac:dyDescent="0.25">
      <c r="A81" s="439"/>
      <c r="B81" s="441"/>
      <c r="C81" s="441"/>
      <c r="D81" s="441"/>
      <c r="E81" s="445"/>
      <c r="F81" s="446"/>
      <c r="G81" s="446"/>
      <c r="H81" s="446"/>
      <c r="I81" s="446"/>
      <c r="J81" s="447"/>
      <c r="K81" s="449"/>
      <c r="L81" s="95" t="s">
        <v>21</v>
      </c>
      <c r="M81" s="95" t="s">
        <v>22</v>
      </c>
      <c r="N81" s="95" t="s">
        <v>23</v>
      </c>
      <c r="O81" s="96" t="s">
        <v>24</v>
      </c>
    </row>
    <row r="82" spans="1:15" x14ac:dyDescent="0.25">
      <c r="A82" s="198" t="str">
        <f>IF($A$15="","",$A$15)</f>
        <v>&lt;OrderNO&gt;</v>
      </c>
      <c r="B82" s="192" t="str">
        <f>IF($B$15="","",$B$15)</f>
        <v/>
      </c>
      <c r="C82" s="192">
        <f>IF($C$15="","",$C$15)</f>
        <v>5</v>
      </c>
      <c r="D82" s="192">
        <f>IF($D$15="","",$D$15)</f>
        <v>5</v>
      </c>
      <c r="E82" s="271" t="str">
        <f>IF($E$15="","",$E$15)</f>
        <v/>
      </c>
      <c r="F82" s="272" t="str">
        <f t="shared" ref="F82:J87" si="2">IF(F49="","",F49)</f>
        <v/>
      </c>
      <c r="G82" s="272" t="str">
        <f t="shared" si="2"/>
        <v/>
      </c>
      <c r="H82" s="272" t="str">
        <f t="shared" si="2"/>
        <v/>
      </c>
      <c r="I82" s="272" t="str">
        <f t="shared" si="2"/>
        <v/>
      </c>
      <c r="J82" s="273" t="str">
        <f t="shared" si="2"/>
        <v/>
      </c>
      <c r="K82" s="192">
        <f>IF($K$15="","",$K$15)</f>
        <v>500</v>
      </c>
      <c r="L82" s="97">
        <f>IF($L$15="","",$L$15)</f>
        <v>1.2</v>
      </c>
      <c r="M82" s="97">
        <f>IF($M$15="","",$M$15)</f>
        <v>1.2</v>
      </c>
      <c r="N82" s="97">
        <f>IF($N$15="","",$N$15)</f>
        <v>1.2</v>
      </c>
      <c r="O82" s="98">
        <f>IF($O$15="","",$O$15)</f>
        <v>8.64</v>
      </c>
    </row>
    <row r="83" spans="1:15" x14ac:dyDescent="0.25">
      <c r="A83" s="198" t="str">
        <f>IF($A$16="","",$A$16)</f>
        <v/>
      </c>
      <c r="B83" s="192" t="str">
        <f>IF($B$16="","",$B$16)</f>
        <v/>
      </c>
      <c r="C83" s="192" t="str">
        <f>IF($C$16="","",$C$16)</f>
        <v/>
      </c>
      <c r="D83" s="192" t="str">
        <f>IF($D$16="","",$D$16)</f>
        <v/>
      </c>
      <c r="E83" s="271" t="str">
        <f>IF($E$16="","",$E$16)</f>
        <v/>
      </c>
      <c r="F83" s="272" t="str">
        <f t="shared" si="2"/>
        <v/>
      </c>
      <c r="G83" s="272" t="str">
        <f t="shared" si="2"/>
        <v/>
      </c>
      <c r="H83" s="272" t="str">
        <f t="shared" si="2"/>
        <v/>
      </c>
      <c r="I83" s="272" t="str">
        <f t="shared" si="2"/>
        <v/>
      </c>
      <c r="J83" s="273" t="str">
        <f t="shared" si="2"/>
        <v/>
      </c>
      <c r="K83" s="192" t="str">
        <f>IF($K$16="","",$K$16)</f>
        <v/>
      </c>
      <c r="L83" s="97" t="str">
        <f>IF($L$16="","",$L$16)</f>
        <v/>
      </c>
      <c r="M83" s="97" t="str">
        <f>IF($M$16="","",$M$16)</f>
        <v/>
      </c>
      <c r="N83" s="97" t="str">
        <f>IF($N$16="","",$N$16)</f>
        <v/>
      </c>
      <c r="O83" s="98" t="str">
        <f>IF($O$16="","",$O$16)</f>
        <v/>
      </c>
    </row>
    <row r="84" spans="1:15" x14ac:dyDescent="0.25">
      <c r="A84" s="198" t="str">
        <f>IF($A$17="","",$A$17)</f>
        <v/>
      </c>
      <c r="B84" s="192" t="str">
        <f>IF($B$17="","",$B$17)</f>
        <v/>
      </c>
      <c r="C84" s="192" t="str">
        <f>IF($C$17="","",$C$17)</f>
        <v/>
      </c>
      <c r="D84" s="192" t="str">
        <f>IF($D$17="","",$D$17)</f>
        <v/>
      </c>
      <c r="E84" s="271" t="str">
        <f>IF($E$17="","",$E$17)</f>
        <v/>
      </c>
      <c r="F84" s="272" t="str">
        <f t="shared" si="2"/>
        <v/>
      </c>
      <c r="G84" s="272" t="str">
        <f t="shared" si="2"/>
        <v/>
      </c>
      <c r="H84" s="272" t="str">
        <f t="shared" si="2"/>
        <v/>
      </c>
      <c r="I84" s="272" t="str">
        <f t="shared" si="2"/>
        <v/>
      </c>
      <c r="J84" s="273" t="str">
        <f t="shared" si="2"/>
        <v/>
      </c>
      <c r="K84" s="192" t="str">
        <f>IF($K$17="","",$K$17)</f>
        <v/>
      </c>
      <c r="L84" s="97" t="str">
        <f>IF($L$17="","",$L$17)</f>
        <v/>
      </c>
      <c r="M84" s="97" t="str">
        <f>IF($M$17="","",$M$17)</f>
        <v/>
      </c>
      <c r="N84" s="97" t="str">
        <f>IF($N$17="","",$N$17)</f>
        <v/>
      </c>
      <c r="O84" s="98" t="str">
        <f>IF($O$17="","",$O$17)</f>
        <v/>
      </c>
    </row>
    <row r="85" spans="1:15" x14ac:dyDescent="0.25">
      <c r="A85" s="198" t="str">
        <f>IF($A$18="","",$A$18)</f>
        <v/>
      </c>
      <c r="B85" s="192" t="str">
        <f>IF($B$18="","",$B$18)</f>
        <v/>
      </c>
      <c r="C85" s="192" t="str">
        <f>IF($C$18="","",$C$18)</f>
        <v/>
      </c>
      <c r="D85" s="192" t="str">
        <f>IF($D$18="","",$D$18)</f>
        <v/>
      </c>
      <c r="E85" s="271" t="str">
        <f>IF($E$18="","",$E$18)</f>
        <v/>
      </c>
      <c r="F85" s="272" t="str">
        <f t="shared" si="2"/>
        <v/>
      </c>
      <c r="G85" s="272" t="str">
        <f t="shared" si="2"/>
        <v/>
      </c>
      <c r="H85" s="272" t="str">
        <f t="shared" si="2"/>
        <v/>
      </c>
      <c r="I85" s="272" t="str">
        <f t="shared" si="2"/>
        <v/>
      </c>
      <c r="J85" s="273" t="str">
        <f t="shared" si="2"/>
        <v/>
      </c>
      <c r="K85" s="192" t="str">
        <f>IF($K$18="","",$K$18)</f>
        <v/>
      </c>
      <c r="L85" s="97" t="str">
        <f>IF($L$18="","",$L$18)</f>
        <v/>
      </c>
      <c r="M85" s="97" t="str">
        <f>IF($M$18="","",$M$18)</f>
        <v/>
      </c>
      <c r="N85" s="97" t="str">
        <f>IF($N$18="","",$N$18)</f>
        <v/>
      </c>
      <c r="O85" s="98" t="str">
        <f>IF($O$18="","",$O$18)</f>
        <v/>
      </c>
    </row>
    <row r="86" spans="1:15" x14ac:dyDescent="0.25">
      <c r="A86" s="198" t="str">
        <f>IF($A$19="","",$A$19)</f>
        <v/>
      </c>
      <c r="B86" s="192" t="str">
        <f>IF($B$19="","",$B$19)</f>
        <v/>
      </c>
      <c r="C86" s="192" t="str">
        <f>IF($C$19="","",$C$19)</f>
        <v/>
      </c>
      <c r="D86" s="192" t="str">
        <f>IF($D$19="","",$D$19)</f>
        <v/>
      </c>
      <c r="E86" s="271" t="str">
        <f>IF($E$19="","",$E$19)</f>
        <v/>
      </c>
      <c r="F86" s="272" t="str">
        <f t="shared" si="2"/>
        <v/>
      </c>
      <c r="G86" s="272" t="str">
        <f t="shared" si="2"/>
        <v/>
      </c>
      <c r="H86" s="272" t="str">
        <f t="shared" si="2"/>
        <v/>
      </c>
      <c r="I86" s="272" t="str">
        <f t="shared" si="2"/>
        <v/>
      </c>
      <c r="J86" s="273" t="str">
        <f t="shared" si="2"/>
        <v/>
      </c>
      <c r="K86" s="192" t="str">
        <f>IF($K$19="","",$K$19)</f>
        <v/>
      </c>
      <c r="L86" s="97" t="str">
        <f>IF($L$19="","",$L$19)</f>
        <v/>
      </c>
      <c r="M86" s="97" t="str">
        <f>IF($M$19="","",$M$19)</f>
        <v/>
      </c>
      <c r="N86" s="97" t="str">
        <f>IF($N$19="","",$N$19)</f>
        <v/>
      </c>
      <c r="O86" s="98" t="str">
        <f>IF($O$19="","",$O$19)</f>
        <v/>
      </c>
    </row>
    <row r="87" spans="1:15" ht="15.75" thickBot="1" x14ac:dyDescent="0.3">
      <c r="A87" s="199" t="str">
        <f>IF($A$20="","",$A$20)</f>
        <v/>
      </c>
      <c r="B87" s="193" t="str">
        <f>IF($B$20="","",$B$20)</f>
        <v/>
      </c>
      <c r="C87" s="193" t="str">
        <f>IF($C$20="","",$C$20)</f>
        <v/>
      </c>
      <c r="D87" s="193" t="str">
        <f>IF($D$20="","",$D$20)</f>
        <v/>
      </c>
      <c r="E87" s="274" t="str">
        <f>IF($E$20="","",$E$20)</f>
        <v/>
      </c>
      <c r="F87" s="275" t="str">
        <f t="shared" si="2"/>
        <v/>
      </c>
      <c r="G87" s="275" t="str">
        <f t="shared" si="2"/>
        <v/>
      </c>
      <c r="H87" s="275" t="str">
        <f t="shared" si="2"/>
        <v/>
      </c>
      <c r="I87" s="275" t="str">
        <f t="shared" si="2"/>
        <v/>
      </c>
      <c r="J87" s="276">
        <f t="shared" si="2"/>
        <v>500</v>
      </c>
      <c r="K87" s="193" t="str">
        <f>IF($K$20="","",$K$20)</f>
        <v/>
      </c>
      <c r="L87" s="99" t="str">
        <f>IF($L$20="","",$L$20)</f>
        <v/>
      </c>
      <c r="M87" s="99" t="str">
        <f>IF($M$20="","",$M$20)</f>
        <v/>
      </c>
      <c r="N87" s="99" t="str">
        <f>IF($N$20="","",$N$20)</f>
        <v/>
      </c>
      <c r="O87" s="100" t="str">
        <f>IF($O$20="","",$O$20)</f>
        <v/>
      </c>
    </row>
    <row r="88" spans="1:15" ht="15.75" thickTop="1" x14ac:dyDescent="0.25">
      <c r="A88" s="424" t="s">
        <v>31</v>
      </c>
      <c r="B88" s="426" t="str">
        <f>IF($B$21="","",$B$21)</f>
        <v/>
      </c>
      <c r="C88" s="426">
        <f>IF($C$21="","",$C$21)</f>
        <v>5</v>
      </c>
      <c r="D88" s="426">
        <f>IF($D$21="","",$D$21)</f>
        <v>5</v>
      </c>
      <c r="E88" s="428" t="s">
        <v>32</v>
      </c>
      <c r="F88" s="429"/>
      <c r="G88" s="429"/>
      <c r="H88" s="429"/>
      <c r="I88" s="430"/>
      <c r="J88" s="434">
        <f>IF($J$21="","",$J21)</f>
        <v>500</v>
      </c>
      <c r="K88" s="435"/>
      <c r="L88" s="101" t="s">
        <v>33</v>
      </c>
      <c r="M88" s="102" t="s">
        <v>39</v>
      </c>
      <c r="N88" s="103"/>
      <c r="O88" s="412">
        <f>IF($O$21="","",$O$21)</f>
        <v>8.64</v>
      </c>
    </row>
    <row r="89" spans="1:15" ht="15.75" thickBot="1" x14ac:dyDescent="0.3">
      <c r="A89" s="425"/>
      <c r="B89" s="427" t="str">
        <f>IF(B56="","",B56)</f>
        <v/>
      </c>
      <c r="C89" s="427" t="str">
        <f>IF(C56="","",C56)</f>
        <v/>
      </c>
      <c r="D89" s="427" t="str">
        <f>IF(D56="","",D56)</f>
        <v/>
      </c>
      <c r="E89" s="431"/>
      <c r="F89" s="432"/>
      <c r="G89" s="432"/>
      <c r="H89" s="432"/>
      <c r="I89" s="433"/>
      <c r="J89" s="436"/>
      <c r="K89" s="437"/>
      <c r="L89" s="104" t="s">
        <v>34</v>
      </c>
      <c r="M89" s="105" t="s">
        <v>39</v>
      </c>
      <c r="N89" s="106"/>
      <c r="O89" s="413"/>
    </row>
    <row r="90" spans="1:15" ht="15.75" customHeight="1" thickTop="1" x14ac:dyDescent="0.25">
      <c r="A90" s="287" t="str">
        <f>IF($A$23="","",$A$23)</f>
        <v/>
      </c>
      <c r="B90" s="288"/>
      <c r="C90" s="288"/>
      <c r="D90" s="288"/>
      <c r="E90" s="288"/>
      <c r="F90" s="288"/>
      <c r="G90" s="288"/>
      <c r="H90" s="288"/>
      <c r="I90" s="288"/>
      <c r="J90" s="288"/>
      <c r="K90" s="289"/>
      <c r="L90" s="107" t="s">
        <v>35</v>
      </c>
      <c r="M90" s="105" t="s">
        <v>39</v>
      </c>
      <c r="N90" s="106"/>
      <c r="O90" s="414" t="s">
        <v>38</v>
      </c>
    </row>
    <row r="91" spans="1:15" ht="15" customHeight="1" x14ac:dyDescent="0.25">
      <c r="A91" s="290"/>
      <c r="B91" s="291"/>
      <c r="C91" s="291"/>
      <c r="D91" s="291"/>
      <c r="E91" s="291"/>
      <c r="F91" s="291"/>
      <c r="G91" s="291"/>
      <c r="H91" s="291"/>
      <c r="I91" s="291"/>
      <c r="J91" s="291"/>
      <c r="K91" s="292"/>
      <c r="L91" s="104" t="s">
        <v>36</v>
      </c>
      <c r="M91" s="105" t="s">
        <v>39</v>
      </c>
      <c r="N91" s="106"/>
      <c r="O91" s="415"/>
    </row>
    <row r="92" spans="1:15" ht="15.75" customHeight="1" thickBot="1" x14ac:dyDescent="0.3">
      <c r="A92" s="293"/>
      <c r="B92" s="294"/>
      <c r="C92" s="294"/>
      <c r="D92" s="294"/>
      <c r="E92" s="294"/>
      <c r="F92" s="294"/>
      <c r="G92" s="294"/>
      <c r="H92" s="294"/>
      <c r="I92" s="294"/>
      <c r="J92" s="294"/>
      <c r="K92" s="295"/>
      <c r="L92" s="108" t="s">
        <v>37</v>
      </c>
      <c r="M92" s="109" t="s">
        <v>39</v>
      </c>
      <c r="N92" s="110"/>
      <c r="O92" s="416"/>
    </row>
    <row r="93" spans="1:15" ht="15.75" thickTop="1" x14ac:dyDescent="0.25">
      <c r="A93" s="111" t="s">
        <v>40</v>
      </c>
      <c r="B93" s="112"/>
      <c r="C93" s="113" t="s">
        <v>41</v>
      </c>
      <c r="D93" s="68"/>
      <c r="E93" s="114"/>
      <c r="F93" s="417" t="s">
        <v>44</v>
      </c>
      <c r="G93" s="418"/>
      <c r="H93" s="419"/>
      <c r="I93" s="325" t="s">
        <v>50</v>
      </c>
      <c r="J93" s="326"/>
      <c r="K93" s="327"/>
      <c r="L93" s="420" t="s">
        <v>47</v>
      </c>
      <c r="M93" s="421"/>
      <c r="N93" s="422" t="s">
        <v>46</v>
      </c>
      <c r="O93" s="423"/>
    </row>
    <row r="94" spans="1:15" ht="15.75" thickBot="1" x14ac:dyDescent="0.3">
      <c r="A94" s="115"/>
      <c r="B94" s="116"/>
      <c r="C94" s="117"/>
      <c r="D94" s="117"/>
      <c r="E94" s="118"/>
      <c r="F94" s="119" t="s">
        <v>45</v>
      </c>
      <c r="G94" s="350">
        <f>G61</f>
        <v>0</v>
      </c>
      <c r="H94" s="351"/>
      <c r="I94" s="407">
        <f>I27</f>
        <v>0</v>
      </c>
      <c r="J94" s="408"/>
      <c r="K94" s="409"/>
      <c r="L94" s="206" t="s">
        <v>48</v>
      </c>
      <c r="M94" s="207" t="s">
        <v>49</v>
      </c>
      <c r="N94" s="208" t="s">
        <v>48</v>
      </c>
      <c r="O94" s="209" t="s">
        <v>49</v>
      </c>
    </row>
    <row r="95" spans="1:15" ht="15.75" customHeight="1" thickTop="1" x14ac:dyDescent="0.25">
      <c r="A95" s="111" t="s">
        <v>42</v>
      </c>
      <c r="B95" s="112"/>
      <c r="C95" s="113" t="s">
        <v>43</v>
      </c>
      <c r="D95" s="68"/>
      <c r="E95" s="114"/>
      <c r="F95" s="120"/>
      <c r="G95" s="263"/>
      <c r="H95" s="264"/>
      <c r="I95" s="355" t="s">
        <v>51</v>
      </c>
      <c r="J95" s="356"/>
      <c r="K95" s="357"/>
      <c r="L95" s="400" t="str">
        <f>IF($L$28="","",$L$28)</f>
        <v/>
      </c>
      <c r="M95" s="402" t="str">
        <f>IF($M$28="","",$M$28)</f>
        <v/>
      </c>
      <c r="N95" s="402" t="str">
        <f>IF($N$28="","",$N$28)</f>
        <v/>
      </c>
      <c r="O95" s="398" t="str">
        <f>IF($O$28="","",$O$28)</f>
        <v/>
      </c>
    </row>
    <row r="96" spans="1:15" ht="15.75" thickBot="1" x14ac:dyDescent="0.3">
      <c r="A96" s="115"/>
      <c r="B96" s="121"/>
      <c r="C96" s="117"/>
      <c r="D96" s="117"/>
      <c r="E96" s="117"/>
      <c r="F96" s="120"/>
      <c r="G96" s="263">
        <f>G63</f>
        <v>0</v>
      </c>
      <c r="H96" s="264"/>
      <c r="I96" s="358"/>
      <c r="J96" s="359"/>
      <c r="K96" s="360"/>
      <c r="L96" s="410"/>
      <c r="M96" s="411"/>
      <c r="N96" s="411"/>
      <c r="O96" s="399"/>
    </row>
    <row r="97" spans="1:15" ht="15.75" thickTop="1" x14ac:dyDescent="0.25">
      <c r="A97" s="122"/>
      <c r="B97" s="114"/>
      <c r="C97" s="114"/>
      <c r="D97" s="114"/>
      <c r="E97" s="123"/>
      <c r="F97" s="120"/>
      <c r="G97" s="263"/>
      <c r="H97" s="264"/>
      <c r="I97" s="337" t="s">
        <v>52</v>
      </c>
      <c r="J97" s="338"/>
      <c r="K97" s="339"/>
      <c r="L97" s="400" t="str">
        <f>IF($L$30="","",$L$30)</f>
        <v/>
      </c>
      <c r="M97" s="402" t="str">
        <f>IF($M$30="","",$M$30)</f>
        <v/>
      </c>
      <c r="N97" s="404" t="str">
        <f>IF($N$30="","",$N$30)</f>
        <v/>
      </c>
      <c r="O97" s="398" t="str">
        <f>IF($O$30="","",$O$30)</f>
        <v/>
      </c>
    </row>
    <row r="98" spans="1:15" ht="15.75" thickBot="1" x14ac:dyDescent="0.3">
      <c r="A98" s="124"/>
      <c r="B98" s="118"/>
      <c r="C98" s="118"/>
      <c r="D98" s="118"/>
      <c r="E98" s="125"/>
      <c r="F98" s="124"/>
      <c r="G98" s="265"/>
      <c r="H98" s="266"/>
      <c r="I98" s="340"/>
      <c r="J98" s="341"/>
      <c r="K98" s="342"/>
      <c r="L98" s="401"/>
      <c r="M98" s="403"/>
      <c r="N98" s="405"/>
      <c r="O98" s="406"/>
    </row>
    <row r="99" spans="1:15" ht="15.75" thickTop="1" x14ac:dyDescent="0.2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</row>
    <row r="101" spans="1:15" ht="15.75" thickBot="1" x14ac:dyDescent="0.3"/>
    <row r="102" spans="1:15" ht="74.25" customHeight="1" thickTop="1" thickBot="1" x14ac:dyDescent="0.3">
      <c r="A102" s="127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9"/>
      <c r="M102" s="130"/>
      <c r="N102" s="131"/>
      <c r="O102" s="132"/>
    </row>
    <row r="103" spans="1:15" ht="15.75" customHeight="1" thickTop="1" x14ac:dyDescent="0.25">
      <c r="A103" s="133" t="s">
        <v>0</v>
      </c>
      <c r="B103" s="389" t="str">
        <f>IF($B$2="","",$B$2)</f>
        <v/>
      </c>
      <c r="C103" s="389"/>
      <c r="D103" s="389"/>
      <c r="E103" s="134"/>
      <c r="F103" s="135" t="s">
        <v>6</v>
      </c>
      <c r="G103" s="390" t="str">
        <f>IF($G$2="","",$G$2)</f>
        <v/>
      </c>
      <c r="H103" s="390"/>
      <c r="I103" s="390"/>
      <c r="J103" s="390"/>
      <c r="K103" s="390"/>
      <c r="L103" s="391"/>
      <c r="M103" s="375" t="s">
        <v>25</v>
      </c>
      <c r="N103" s="376"/>
      <c r="O103" s="377"/>
    </row>
    <row r="104" spans="1:15" ht="15" customHeight="1" x14ac:dyDescent="0.25">
      <c r="A104" s="136"/>
      <c r="B104" s="383"/>
      <c r="C104" s="383"/>
      <c r="D104" s="383"/>
      <c r="E104" s="137"/>
      <c r="F104" s="138"/>
      <c r="G104" s="371"/>
      <c r="H104" s="371"/>
      <c r="I104" s="371"/>
      <c r="J104" s="371"/>
      <c r="K104" s="371"/>
      <c r="L104" s="372"/>
      <c r="M104" s="378">
        <f>M3</f>
        <v>0</v>
      </c>
      <c r="N104" s="379"/>
      <c r="O104" s="380"/>
    </row>
    <row r="105" spans="1:15" ht="15" customHeight="1" x14ac:dyDescent="0.25">
      <c r="A105" s="139" t="s">
        <v>1</v>
      </c>
      <c r="B105" s="381" t="str">
        <f>IF($B$4="","",$B$4)</f>
        <v/>
      </c>
      <c r="C105" s="381"/>
      <c r="D105" s="381"/>
      <c r="E105" s="382"/>
      <c r="F105" s="140" t="s">
        <v>7</v>
      </c>
      <c r="G105" s="385" t="str">
        <f>IF($G$4="","",$G$4)</f>
        <v/>
      </c>
      <c r="H105" s="385"/>
      <c r="I105" s="385"/>
      <c r="J105" s="385"/>
      <c r="K105" s="385"/>
      <c r="L105" s="386"/>
      <c r="M105" s="378"/>
      <c r="N105" s="379"/>
      <c r="O105" s="380"/>
    </row>
    <row r="106" spans="1:15" ht="15" customHeight="1" x14ac:dyDescent="0.25">
      <c r="A106" s="136"/>
      <c r="B106" s="383"/>
      <c r="C106" s="383"/>
      <c r="D106" s="383"/>
      <c r="E106" s="384"/>
      <c r="F106" s="141"/>
      <c r="G106" s="387" t="str">
        <f>IF($G$5="","",$G$5)</f>
        <v/>
      </c>
      <c r="H106" s="387"/>
      <c r="I106" s="387"/>
      <c r="J106" s="387"/>
      <c r="K106" s="387"/>
      <c r="L106" s="388"/>
      <c r="M106" s="375" t="s">
        <v>26</v>
      </c>
      <c r="N106" s="376"/>
      <c r="O106" s="377"/>
    </row>
    <row r="107" spans="1:15" ht="15.75" customHeight="1" x14ac:dyDescent="0.25">
      <c r="A107" s="139" t="s">
        <v>2</v>
      </c>
      <c r="B107" s="142" t="str">
        <f>IF($B$6="","",$B$6)</f>
        <v/>
      </c>
      <c r="C107" s="143" t="str">
        <f>IF($C$6="","",$C$6)</f>
        <v/>
      </c>
      <c r="D107" s="142" t="str">
        <f>IF($D$6="","",$D$6)</f>
        <v/>
      </c>
      <c r="E107" s="144"/>
      <c r="F107" s="135" t="s">
        <v>8</v>
      </c>
      <c r="G107" s="396"/>
      <c r="H107" s="397"/>
      <c r="I107" s="145" t="s">
        <v>12</v>
      </c>
      <c r="J107" s="146"/>
      <c r="K107" s="147" t="s">
        <v>13</v>
      </c>
      <c r="L107" s="394">
        <f>IF($L$6="","",$L$6)</f>
        <v>0</v>
      </c>
      <c r="M107" s="309" t="str">
        <f>IF($M$6="","",$M$6)</f>
        <v>&lt;ORDERNO&gt;</v>
      </c>
      <c r="N107" s="310"/>
      <c r="O107" s="311"/>
    </row>
    <row r="108" spans="1:15" ht="15" customHeight="1" x14ac:dyDescent="0.25">
      <c r="A108" s="136"/>
      <c r="B108" s="148"/>
      <c r="C108" s="148"/>
      <c r="D108" s="148"/>
      <c r="E108" s="137"/>
      <c r="F108" s="393" t="str">
        <f>IF($F$7="","",$F$7)</f>
        <v/>
      </c>
      <c r="G108" s="387"/>
      <c r="H108" s="388"/>
      <c r="I108" s="392" t="str">
        <f>IF($I$7="","",$I$7)</f>
        <v/>
      </c>
      <c r="J108" s="388"/>
      <c r="K108" s="150"/>
      <c r="L108" s="395"/>
      <c r="M108" s="312"/>
      <c r="N108" s="313"/>
      <c r="O108" s="314"/>
    </row>
    <row r="109" spans="1:15" ht="15" customHeight="1" x14ac:dyDescent="0.25">
      <c r="A109" s="139" t="s">
        <v>3</v>
      </c>
      <c r="B109" s="369">
        <f>B8</f>
        <v>0</v>
      </c>
      <c r="C109" s="369"/>
      <c r="D109" s="369"/>
      <c r="E109" s="370"/>
      <c r="F109" s="140" t="s">
        <v>9</v>
      </c>
      <c r="G109" s="151"/>
      <c r="H109" s="318" t="str">
        <f>IF($H$8="","",$H$8)</f>
        <v/>
      </c>
      <c r="I109" s="318"/>
      <c r="J109" s="318"/>
      <c r="K109" s="318"/>
      <c r="L109" s="319"/>
      <c r="M109" s="315"/>
      <c r="N109" s="316"/>
      <c r="O109" s="317"/>
    </row>
    <row r="110" spans="1:15" ht="15" customHeight="1" x14ac:dyDescent="0.25">
      <c r="A110" s="136"/>
      <c r="B110" s="371">
        <f>B9</f>
        <v>0</v>
      </c>
      <c r="C110" s="371"/>
      <c r="D110" s="371"/>
      <c r="E110" s="372"/>
      <c r="F110" s="141"/>
      <c r="G110" s="149"/>
      <c r="H110" s="320"/>
      <c r="I110" s="320"/>
      <c r="J110" s="320"/>
      <c r="K110" s="320"/>
      <c r="L110" s="321"/>
      <c r="M110" s="375" t="s">
        <v>27</v>
      </c>
      <c r="N110" s="376"/>
      <c r="O110" s="377"/>
    </row>
    <row r="111" spans="1:15" ht="15" customHeight="1" x14ac:dyDescent="0.25">
      <c r="A111" s="139" t="s">
        <v>4</v>
      </c>
      <c r="B111" s="369">
        <f>B10</f>
        <v>0</v>
      </c>
      <c r="C111" s="369"/>
      <c r="D111" s="369"/>
      <c r="E111" s="370"/>
      <c r="F111" s="140" t="s">
        <v>10</v>
      </c>
      <c r="G111" s="151"/>
      <c r="H111" s="385" t="str">
        <f>IF($H$10="","",$H$10)</f>
        <v/>
      </c>
      <c r="I111" s="385"/>
      <c r="J111" s="385"/>
      <c r="K111" s="385"/>
      <c r="L111" s="386"/>
      <c r="M111" s="152" t="s">
        <v>28</v>
      </c>
      <c r="N111" s="153" t="s">
        <v>29</v>
      </c>
      <c r="O111" s="154" t="s">
        <v>30</v>
      </c>
    </row>
    <row r="112" spans="1:15" ht="15" customHeight="1" thickBot="1" x14ac:dyDescent="0.3">
      <c r="A112" s="136"/>
      <c r="B112" s="371">
        <f>B11</f>
        <v>0</v>
      </c>
      <c r="C112" s="371"/>
      <c r="D112" s="371"/>
      <c r="E112" s="372"/>
      <c r="F112" s="141"/>
      <c r="G112" s="149"/>
      <c r="H112" s="387"/>
      <c r="I112" s="387"/>
      <c r="J112" s="387"/>
      <c r="K112" s="387"/>
      <c r="L112" s="388"/>
      <c r="M112" s="299">
        <f>M11</f>
        <v>0</v>
      </c>
      <c r="N112" s="299">
        <f>N11</f>
        <v>0</v>
      </c>
      <c r="O112" s="299">
        <f>O11</f>
        <v>0</v>
      </c>
    </row>
    <row r="113" spans="1:15" ht="20.25" thickBot="1" x14ac:dyDescent="0.4">
      <c r="A113" s="155" t="s">
        <v>5</v>
      </c>
      <c r="B113" s="214" t="str">
        <f>IF($B$12="","",$B$12)</f>
        <v/>
      </c>
      <c r="C113" s="216" t="s">
        <v>53</v>
      </c>
      <c r="D113" s="373" t="str">
        <f>IF($D$12="","",$D$12)</f>
        <v>/     /2015</v>
      </c>
      <c r="E113" s="374"/>
      <c r="F113" s="156" t="s">
        <v>11</v>
      </c>
      <c r="G113" s="157"/>
      <c r="H113" s="251"/>
      <c r="I113" s="251"/>
      <c r="J113" s="251"/>
      <c r="K113" s="251"/>
      <c r="L113" s="252"/>
      <c r="M113" s="300"/>
      <c r="N113" s="300"/>
      <c r="O113" s="300"/>
    </row>
    <row r="114" spans="1:15" ht="16.5" thickTop="1" x14ac:dyDescent="0.25">
      <c r="A114" s="301" t="s">
        <v>14</v>
      </c>
      <c r="B114" s="303" t="s">
        <v>15</v>
      </c>
      <c r="C114" s="303" t="s">
        <v>16</v>
      </c>
      <c r="D114" s="303" t="s">
        <v>17</v>
      </c>
      <c r="E114" s="303" t="s">
        <v>18</v>
      </c>
      <c r="F114" s="303"/>
      <c r="G114" s="303"/>
      <c r="H114" s="303"/>
      <c r="I114" s="303"/>
      <c r="J114" s="303"/>
      <c r="K114" s="305" t="s">
        <v>19</v>
      </c>
      <c r="L114" s="307" t="s">
        <v>20</v>
      </c>
      <c r="M114" s="307"/>
      <c r="N114" s="307"/>
      <c r="O114" s="308"/>
    </row>
    <row r="115" spans="1:15" ht="15.75" x14ac:dyDescent="0.25">
      <c r="A115" s="302"/>
      <c r="B115" s="304"/>
      <c r="C115" s="304"/>
      <c r="D115" s="304"/>
      <c r="E115" s="304"/>
      <c r="F115" s="304"/>
      <c r="G115" s="304"/>
      <c r="H115" s="304"/>
      <c r="I115" s="304"/>
      <c r="J115" s="304"/>
      <c r="K115" s="306"/>
      <c r="L115" s="158" t="s">
        <v>21</v>
      </c>
      <c r="M115" s="158" t="s">
        <v>22</v>
      </c>
      <c r="N115" s="158" t="s">
        <v>23</v>
      </c>
      <c r="O115" s="159" t="s">
        <v>24</v>
      </c>
    </row>
    <row r="116" spans="1:15" x14ac:dyDescent="0.25">
      <c r="A116" s="200" t="str">
        <f>IF($A$15="","",$A$15)</f>
        <v>&lt;OrderNO&gt;</v>
      </c>
      <c r="B116" s="194" t="str">
        <f>IF($B$15="","",$B$15)</f>
        <v/>
      </c>
      <c r="C116" s="194">
        <f>IF($C$15="","",$C$15)</f>
        <v>5</v>
      </c>
      <c r="D116" s="194">
        <f>IF($D$15="","",$D$15)</f>
        <v>5</v>
      </c>
      <c r="E116" s="299" t="str">
        <f>IF($E$15="","",$E$15)</f>
        <v/>
      </c>
      <c r="F116" s="299" t="str">
        <f t="shared" ref="F116:J121" si="3">IF(F83="","",F83)</f>
        <v/>
      </c>
      <c r="G116" s="299" t="str">
        <f t="shared" si="3"/>
        <v/>
      </c>
      <c r="H116" s="299" t="str">
        <f t="shared" si="3"/>
        <v/>
      </c>
      <c r="I116" s="299" t="str">
        <f t="shared" si="3"/>
        <v/>
      </c>
      <c r="J116" s="299" t="str">
        <f t="shared" si="3"/>
        <v/>
      </c>
      <c r="K116" s="194">
        <f>IF($K$15="","",$K$15)</f>
        <v>500</v>
      </c>
      <c r="L116" s="160">
        <f>IF($L$15="","",$L$15)</f>
        <v>1.2</v>
      </c>
      <c r="M116" s="160">
        <f>IF($M$15="","",$M$15)</f>
        <v>1.2</v>
      </c>
      <c r="N116" s="160">
        <f>IF($N$15="","",$N$15)</f>
        <v>1.2</v>
      </c>
      <c r="O116" s="161">
        <f>IF($O$15="","",$O$15)</f>
        <v>8.64</v>
      </c>
    </row>
    <row r="117" spans="1:15" x14ac:dyDescent="0.25">
      <c r="A117" s="200" t="str">
        <f>IF($A$16="","",$A$16)</f>
        <v/>
      </c>
      <c r="B117" s="194" t="str">
        <f>IF($B$16="","",$B$16)</f>
        <v/>
      </c>
      <c r="C117" s="194" t="str">
        <f>IF($C$16="","",$C$16)</f>
        <v/>
      </c>
      <c r="D117" s="194" t="str">
        <f>IF($D$16="","",$D$16)</f>
        <v/>
      </c>
      <c r="E117" s="299" t="str">
        <f>IF($E$16="","",$E$16)</f>
        <v/>
      </c>
      <c r="F117" s="299" t="str">
        <f t="shared" si="3"/>
        <v/>
      </c>
      <c r="G117" s="299" t="str">
        <f t="shared" si="3"/>
        <v/>
      </c>
      <c r="H117" s="299" t="str">
        <f t="shared" si="3"/>
        <v/>
      </c>
      <c r="I117" s="299" t="str">
        <f t="shared" si="3"/>
        <v/>
      </c>
      <c r="J117" s="299" t="str">
        <f t="shared" si="3"/>
        <v/>
      </c>
      <c r="K117" s="194" t="str">
        <f>IF($K$16="","",$K$16)</f>
        <v/>
      </c>
      <c r="L117" s="160" t="str">
        <f>IF($L$16="","",$L$16)</f>
        <v/>
      </c>
      <c r="M117" s="160" t="str">
        <f>IF($M$16="","",$M$16)</f>
        <v/>
      </c>
      <c r="N117" s="160" t="str">
        <f>IF($N$16="","",$N$16)</f>
        <v/>
      </c>
      <c r="O117" s="161" t="str">
        <f>IF($O$16="","",$O$16)</f>
        <v/>
      </c>
    </row>
    <row r="118" spans="1:15" x14ac:dyDescent="0.25">
      <c r="A118" s="200" t="str">
        <f>IF($A$17="","",$A$17)</f>
        <v/>
      </c>
      <c r="B118" s="194" t="str">
        <f>IF($B$17="","",$B$17)</f>
        <v/>
      </c>
      <c r="C118" s="194" t="str">
        <f>IF($C$17="","",$C$17)</f>
        <v/>
      </c>
      <c r="D118" s="194" t="str">
        <f>IF($D$17="","",$D$17)</f>
        <v/>
      </c>
      <c r="E118" s="299" t="str">
        <f>IF($E$17="","",$E$17)</f>
        <v/>
      </c>
      <c r="F118" s="299" t="str">
        <f t="shared" si="3"/>
        <v/>
      </c>
      <c r="G118" s="299" t="str">
        <f t="shared" si="3"/>
        <v/>
      </c>
      <c r="H118" s="299" t="str">
        <f t="shared" si="3"/>
        <v/>
      </c>
      <c r="I118" s="299" t="str">
        <f t="shared" si="3"/>
        <v/>
      </c>
      <c r="J118" s="299" t="str">
        <f t="shared" si="3"/>
        <v/>
      </c>
      <c r="K118" s="194" t="str">
        <f>IF($K$17="","",$K$17)</f>
        <v/>
      </c>
      <c r="L118" s="160" t="str">
        <f>IF($L$17="","",$L$17)</f>
        <v/>
      </c>
      <c r="M118" s="160" t="str">
        <f>IF($M$17="","",$M$17)</f>
        <v/>
      </c>
      <c r="N118" s="160" t="str">
        <f>IF($N$17="","",$N$17)</f>
        <v/>
      </c>
      <c r="O118" s="161" t="str">
        <f>IF($O$17="","",$O$17)</f>
        <v/>
      </c>
    </row>
    <row r="119" spans="1:15" x14ac:dyDescent="0.25">
      <c r="A119" s="200" t="str">
        <f>IF($A$18="","",$A$18)</f>
        <v/>
      </c>
      <c r="B119" s="194" t="str">
        <f>IF($B$18="","",$B$18)</f>
        <v/>
      </c>
      <c r="C119" s="194" t="str">
        <f>IF($C$18="","",$C$18)</f>
        <v/>
      </c>
      <c r="D119" s="194" t="str">
        <f>IF($D$18="","",$D$18)</f>
        <v/>
      </c>
      <c r="E119" s="299" t="str">
        <f>IF($E$18="","",$E$18)</f>
        <v/>
      </c>
      <c r="F119" s="299" t="str">
        <f t="shared" si="3"/>
        <v/>
      </c>
      <c r="G119" s="299" t="str">
        <f t="shared" si="3"/>
        <v/>
      </c>
      <c r="H119" s="299" t="str">
        <f t="shared" si="3"/>
        <v/>
      </c>
      <c r="I119" s="299" t="str">
        <f t="shared" si="3"/>
        <v/>
      </c>
      <c r="J119" s="299" t="str">
        <f t="shared" si="3"/>
        <v/>
      </c>
      <c r="K119" s="194" t="str">
        <f>IF($K$18="","",$K$18)</f>
        <v/>
      </c>
      <c r="L119" s="160" t="str">
        <f>IF($L$18="","",$L$18)</f>
        <v/>
      </c>
      <c r="M119" s="160" t="str">
        <f>IF($M$18="","",$M$18)</f>
        <v/>
      </c>
      <c r="N119" s="160" t="str">
        <f>IF($N$18="","",$N$18)</f>
        <v/>
      </c>
      <c r="O119" s="161" t="str">
        <f>IF($O$18="","",$O$18)</f>
        <v/>
      </c>
    </row>
    <row r="120" spans="1:15" x14ac:dyDescent="0.25">
      <c r="A120" s="200" t="str">
        <f>IF($A$19="","",$A$19)</f>
        <v/>
      </c>
      <c r="B120" s="194" t="str">
        <f>IF($B$19="","",$B$19)</f>
        <v/>
      </c>
      <c r="C120" s="194" t="str">
        <f>IF($C$19="","",$C$19)</f>
        <v/>
      </c>
      <c r="D120" s="194" t="str">
        <f>IF($D$19="","",$D$19)</f>
        <v/>
      </c>
      <c r="E120" s="299" t="str">
        <f>IF($E$19="","",$E$19)</f>
        <v/>
      </c>
      <c r="F120" s="299" t="str">
        <f t="shared" si="3"/>
        <v/>
      </c>
      <c r="G120" s="299" t="str">
        <f t="shared" si="3"/>
        <v/>
      </c>
      <c r="H120" s="299" t="str">
        <f t="shared" si="3"/>
        <v/>
      </c>
      <c r="I120" s="299" t="str">
        <f t="shared" si="3"/>
        <v/>
      </c>
      <c r="J120" s="299">
        <f t="shared" si="3"/>
        <v>500</v>
      </c>
      <c r="K120" s="194" t="str">
        <f>IF($K$19="","",$K$19)</f>
        <v/>
      </c>
      <c r="L120" s="160" t="str">
        <f>IF($L$19="","",$L$19)</f>
        <v/>
      </c>
      <c r="M120" s="160" t="str">
        <f>IF($M$19="","",$M$19)</f>
        <v/>
      </c>
      <c r="N120" s="160" t="str">
        <f>IF($N$19="","",$N$19)</f>
        <v/>
      </c>
      <c r="O120" s="161" t="str">
        <f>IF($O$19="","",$O$19)</f>
        <v/>
      </c>
    </row>
    <row r="121" spans="1:15" ht="15.75" thickBot="1" x14ac:dyDescent="0.3">
      <c r="A121" s="201" t="str">
        <f>IF($A$20="","",$A$20)</f>
        <v/>
      </c>
      <c r="B121" s="195" t="str">
        <f>IF($B$20="","",$B$20)</f>
        <v/>
      </c>
      <c r="C121" s="195" t="str">
        <f>IF($C$20="","",$C$20)</f>
        <v/>
      </c>
      <c r="D121" s="195" t="str">
        <f>IF($D$20="","",$D$20)</f>
        <v/>
      </c>
      <c r="E121" s="300" t="str">
        <f>IF($E$20="","",$E$20)</f>
        <v/>
      </c>
      <c r="F121" s="300" t="str">
        <f t="shared" si="3"/>
        <v/>
      </c>
      <c r="G121" s="300" t="str">
        <f t="shared" si="3"/>
        <v/>
      </c>
      <c r="H121" s="300" t="str">
        <f t="shared" si="3"/>
        <v/>
      </c>
      <c r="I121" s="300" t="str">
        <f t="shared" si="3"/>
        <v/>
      </c>
      <c r="J121" s="300">
        <f t="shared" si="3"/>
        <v>500</v>
      </c>
      <c r="K121" s="195" t="str">
        <f>IF($K$20="","",$K$20)</f>
        <v/>
      </c>
      <c r="L121" s="162" t="str">
        <f>IF($L$20="","",$L$20)</f>
        <v/>
      </c>
      <c r="M121" s="162" t="str">
        <f>IF($M$20="","",$M$20)</f>
        <v/>
      </c>
      <c r="N121" s="162" t="str">
        <f>IF($N$20="","",$N$20)</f>
        <v/>
      </c>
      <c r="O121" s="163" t="str">
        <f>IF($O$20="","",$O$20)</f>
        <v/>
      </c>
    </row>
    <row r="122" spans="1:15" ht="15.75" thickTop="1" x14ac:dyDescent="0.25">
      <c r="A122" s="332" t="s">
        <v>31</v>
      </c>
      <c r="B122" s="334" t="str">
        <f>IF($B$21="","",$B$21)</f>
        <v/>
      </c>
      <c r="C122" s="334">
        <f>IF($C$21="","",$C$21)</f>
        <v>5</v>
      </c>
      <c r="D122" s="334">
        <f>IF($D$21="","",$D$21)</f>
        <v>5</v>
      </c>
      <c r="E122" s="363" t="s">
        <v>32</v>
      </c>
      <c r="F122" s="363"/>
      <c r="G122" s="363"/>
      <c r="H122" s="363"/>
      <c r="I122" s="363"/>
      <c r="J122" s="365">
        <f>IF($J$21="","",$J21)</f>
        <v>500</v>
      </c>
      <c r="K122" s="366"/>
      <c r="L122" s="164" t="s">
        <v>33</v>
      </c>
      <c r="M122" s="165" t="s">
        <v>39</v>
      </c>
      <c r="N122" s="166"/>
      <c r="O122" s="285">
        <f>IF($O$21="","",$O$21)</f>
        <v>8.64</v>
      </c>
    </row>
    <row r="123" spans="1:15" ht="15.75" thickBot="1" x14ac:dyDescent="0.3">
      <c r="A123" s="333"/>
      <c r="B123" s="335" t="str">
        <f>IF(B90="","",B90)</f>
        <v/>
      </c>
      <c r="C123" s="335" t="str">
        <f>IF(C90="","",C90)</f>
        <v/>
      </c>
      <c r="D123" s="335" t="str">
        <f>IF(D90="","",D90)</f>
        <v/>
      </c>
      <c r="E123" s="364"/>
      <c r="F123" s="364"/>
      <c r="G123" s="364"/>
      <c r="H123" s="364"/>
      <c r="I123" s="364"/>
      <c r="J123" s="367"/>
      <c r="K123" s="368"/>
      <c r="L123" s="167" t="s">
        <v>34</v>
      </c>
      <c r="M123" s="168" t="s">
        <v>39</v>
      </c>
      <c r="N123" s="169"/>
      <c r="O123" s="286"/>
    </row>
    <row r="124" spans="1:15" ht="15.75" customHeight="1" thickTop="1" x14ac:dyDescent="0.25">
      <c r="A124" s="287" t="str">
        <f>IF($A$23="","",$A$23)</f>
        <v/>
      </c>
      <c r="B124" s="288"/>
      <c r="C124" s="288"/>
      <c r="D124" s="288"/>
      <c r="E124" s="288"/>
      <c r="F124" s="288"/>
      <c r="G124" s="288"/>
      <c r="H124" s="288"/>
      <c r="I124" s="288"/>
      <c r="J124" s="288"/>
      <c r="K124" s="289"/>
      <c r="L124" s="170" t="s">
        <v>35</v>
      </c>
      <c r="M124" s="168" t="s">
        <v>39</v>
      </c>
      <c r="N124" s="169"/>
      <c r="O124" s="296" t="s">
        <v>38</v>
      </c>
    </row>
    <row r="125" spans="1:15" ht="15" customHeight="1" x14ac:dyDescent="0.25">
      <c r="A125" s="290"/>
      <c r="B125" s="291"/>
      <c r="C125" s="291"/>
      <c r="D125" s="291"/>
      <c r="E125" s="291"/>
      <c r="F125" s="291"/>
      <c r="G125" s="291"/>
      <c r="H125" s="291"/>
      <c r="I125" s="291"/>
      <c r="J125" s="291"/>
      <c r="K125" s="292"/>
      <c r="L125" s="167" t="s">
        <v>36</v>
      </c>
      <c r="M125" s="168" t="s">
        <v>39</v>
      </c>
      <c r="N125" s="169"/>
      <c r="O125" s="297"/>
    </row>
    <row r="126" spans="1:15" ht="15.75" customHeight="1" thickBot="1" x14ac:dyDescent="0.3">
      <c r="A126" s="293"/>
      <c r="B126" s="294"/>
      <c r="C126" s="294"/>
      <c r="D126" s="294"/>
      <c r="E126" s="294"/>
      <c r="F126" s="294"/>
      <c r="G126" s="294"/>
      <c r="H126" s="294"/>
      <c r="I126" s="294"/>
      <c r="J126" s="294"/>
      <c r="K126" s="295"/>
      <c r="L126" s="171" t="s">
        <v>37</v>
      </c>
      <c r="M126" s="172" t="s">
        <v>39</v>
      </c>
      <c r="N126" s="173"/>
      <c r="O126" s="298"/>
    </row>
    <row r="127" spans="1:15" ht="15.75" thickTop="1" x14ac:dyDescent="0.25">
      <c r="A127" s="174" t="s">
        <v>40</v>
      </c>
      <c r="B127" s="175"/>
      <c r="C127" s="176" t="s">
        <v>41</v>
      </c>
      <c r="D127" s="131"/>
      <c r="E127" s="177"/>
      <c r="F127" s="322" t="s">
        <v>44</v>
      </c>
      <c r="G127" s="323"/>
      <c r="H127" s="324"/>
      <c r="I127" s="325" t="s">
        <v>50</v>
      </c>
      <c r="J127" s="326"/>
      <c r="K127" s="327"/>
      <c r="L127" s="328" t="s">
        <v>47</v>
      </c>
      <c r="M127" s="329"/>
      <c r="N127" s="330" t="s">
        <v>46</v>
      </c>
      <c r="O127" s="331"/>
    </row>
    <row r="128" spans="1:15" ht="15.75" thickBot="1" x14ac:dyDescent="0.3">
      <c r="A128" s="178"/>
      <c r="B128" s="179"/>
      <c r="C128" s="180"/>
      <c r="D128" s="180"/>
      <c r="E128" s="181"/>
      <c r="F128" s="182" t="s">
        <v>45</v>
      </c>
      <c r="G128" s="350">
        <f>G95</f>
        <v>0</v>
      </c>
      <c r="H128" s="351"/>
      <c r="I128" s="352">
        <f>I27</f>
        <v>0</v>
      </c>
      <c r="J128" s="353"/>
      <c r="K128" s="354"/>
      <c r="L128" s="206" t="s">
        <v>48</v>
      </c>
      <c r="M128" s="207" t="s">
        <v>49</v>
      </c>
      <c r="N128" s="208" t="s">
        <v>48</v>
      </c>
      <c r="O128" s="209" t="s">
        <v>49</v>
      </c>
    </row>
    <row r="129" spans="1:15" ht="15.75" thickTop="1" x14ac:dyDescent="0.25">
      <c r="A129" s="174" t="s">
        <v>42</v>
      </c>
      <c r="B129" s="175"/>
      <c r="C129" s="176" t="s">
        <v>43</v>
      </c>
      <c r="D129" s="131"/>
      <c r="E129" s="177"/>
      <c r="F129" s="183"/>
      <c r="G129" s="263"/>
      <c r="H129" s="264"/>
      <c r="I129" s="355" t="s">
        <v>51</v>
      </c>
      <c r="J129" s="356"/>
      <c r="K129" s="357"/>
      <c r="L129" s="343" t="str">
        <f>IF($L$28="","",$L$28)</f>
        <v/>
      </c>
      <c r="M129" s="345" t="str">
        <f>IF($M$28="","",$M$28)</f>
        <v/>
      </c>
      <c r="N129" s="361" t="str">
        <f>IF($N$28="","",$N$28)</f>
        <v/>
      </c>
      <c r="O129" s="336" t="str">
        <f>IF($O$28="","",$O$28)</f>
        <v/>
      </c>
    </row>
    <row r="130" spans="1:15" ht="15.75" thickBot="1" x14ac:dyDescent="0.3">
      <c r="A130" s="178"/>
      <c r="B130" s="184"/>
      <c r="C130" s="180"/>
      <c r="D130" s="180"/>
      <c r="E130" s="180"/>
      <c r="F130" s="183"/>
      <c r="G130" s="263">
        <f>G97</f>
        <v>0</v>
      </c>
      <c r="H130" s="264"/>
      <c r="I130" s="358"/>
      <c r="J130" s="359"/>
      <c r="K130" s="360"/>
      <c r="L130" s="343"/>
      <c r="M130" s="345"/>
      <c r="N130" s="362"/>
      <c r="O130" s="336"/>
    </row>
    <row r="131" spans="1:15" ht="15.75" thickTop="1" x14ac:dyDescent="0.25">
      <c r="A131" s="185"/>
      <c r="B131" s="177"/>
      <c r="C131" s="177"/>
      <c r="D131" s="177"/>
      <c r="E131" s="186"/>
      <c r="F131" s="183"/>
      <c r="G131" s="263"/>
      <c r="H131" s="264"/>
      <c r="I131" s="337" t="s">
        <v>52</v>
      </c>
      <c r="J131" s="338"/>
      <c r="K131" s="339"/>
      <c r="L131" s="343" t="str">
        <f>IF($L$30="","",$L$30)</f>
        <v/>
      </c>
      <c r="M131" s="345" t="str">
        <f>IF($M$30="","",$M$30)</f>
        <v/>
      </c>
      <c r="N131" s="347" t="str">
        <f>IF($N$30="","",$N$30)</f>
        <v/>
      </c>
      <c r="O131" s="336" t="str">
        <f>IF($O$30="","",$O$30)</f>
        <v/>
      </c>
    </row>
    <row r="132" spans="1:15" ht="15.75" thickBot="1" x14ac:dyDescent="0.3">
      <c r="A132" s="187"/>
      <c r="B132" s="181"/>
      <c r="C132" s="181"/>
      <c r="D132" s="181"/>
      <c r="E132" s="188"/>
      <c r="F132" s="187"/>
      <c r="G132" s="265"/>
      <c r="H132" s="266"/>
      <c r="I132" s="340"/>
      <c r="J132" s="341"/>
      <c r="K132" s="342"/>
      <c r="L132" s="344"/>
      <c r="M132" s="346"/>
      <c r="N132" s="348"/>
      <c r="O132" s="349"/>
    </row>
    <row r="133" spans="1:15" ht="15.75" thickTop="1" x14ac:dyDescent="0.25">
      <c r="A133" s="189"/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</row>
  </sheetData>
  <mergeCells count="256">
    <mergeCell ref="G2:L3"/>
    <mergeCell ref="B4:E5"/>
    <mergeCell ref="H10:L11"/>
    <mergeCell ref="G6:H6"/>
    <mergeCell ref="H8:L9"/>
    <mergeCell ref="H12:L12"/>
    <mergeCell ref="M9:O9"/>
    <mergeCell ref="M5:O5"/>
    <mergeCell ref="M2:O2"/>
    <mergeCell ref="M3:O4"/>
    <mergeCell ref="M6:O8"/>
    <mergeCell ref="O11:O12"/>
    <mergeCell ref="N11:N12"/>
    <mergeCell ref="M11:M12"/>
    <mergeCell ref="L6:L7"/>
    <mergeCell ref="F7:H7"/>
    <mergeCell ref="I7:J7"/>
    <mergeCell ref="B2:E3"/>
    <mergeCell ref="A13:A14"/>
    <mergeCell ref="E13:J14"/>
    <mergeCell ref="E19:J19"/>
    <mergeCell ref="E18:J18"/>
    <mergeCell ref="E17:J17"/>
    <mergeCell ref="E16:J16"/>
    <mergeCell ref="E15:J15"/>
    <mergeCell ref="G4:L4"/>
    <mergeCell ref="G5:L5"/>
    <mergeCell ref="L13:O13"/>
    <mergeCell ref="K13:K14"/>
    <mergeCell ref="B9:E9"/>
    <mergeCell ref="B8:E8"/>
    <mergeCell ref="O23:O25"/>
    <mergeCell ref="J21:K22"/>
    <mergeCell ref="E21:I22"/>
    <mergeCell ref="A21:A22"/>
    <mergeCell ref="D21:D22"/>
    <mergeCell ref="C21:C22"/>
    <mergeCell ref="B21:B22"/>
    <mergeCell ref="O21:O22"/>
    <mergeCell ref="E20:J20"/>
    <mergeCell ref="A23:K25"/>
    <mergeCell ref="M35:O35"/>
    <mergeCell ref="M36:O37"/>
    <mergeCell ref="B37:E38"/>
    <mergeCell ref="G37:L37"/>
    <mergeCell ref="G38:L38"/>
    <mergeCell ref="M38:O38"/>
    <mergeCell ref="L28:L29"/>
    <mergeCell ref="I26:K26"/>
    <mergeCell ref="I30:K31"/>
    <mergeCell ref="I28:K29"/>
    <mergeCell ref="I27:K27"/>
    <mergeCell ref="F26:H26"/>
    <mergeCell ref="G27:H28"/>
    <mergeCell ref="N26:O26"/>
    <mergeCell ref="L26:M26"/>
    <mergeCell ref="O30:O31"/>
    <mergeCell ref="N30:N31"/>
    <mergeCell ref="M30:M31"/>
    <mergeCell ref="L30:L31"/>
    <mergeCell ref="O28:O29"/>
    <mergeCell ref="N28:N29"/>
    <mergeCell ref="M28:M29"/>
    <mergeCell ref="G35:L36"/>
    <mergeCell ref="A46:A47"/>
    <mergeCell ref="B46:B47"/>
    <mergeCell ref="C46:C47"/>
    <mergeCell ref="D46:D47"/>
    <mergeCell ref="E46:J47"/>
    <mergeCell ref="K46:K47"/>
    <mergeCell ref="L46:O46"/>
    <mergeCell ref="E48:J48"/>
    <mergeCell ref="G39:H39"/>
    <mergeCell ref="M39:O41"/>
    <mergeCell ref="H41:L42"/>
    <mergeCell ref="M42:O42"/>
    <mergeCell ref="H43:L44"/>
    <mergeCell ref="M44:M45"/>
    <mergeCell ref="N44:N45"/>
    <mergeCell ref="O44:O45"/>
    <mergeCell ref="L39:L40"/>
    <mergeCell ref="I40:J40"/>
    <mergeCell ref="F40:H40"/>
    <mergeCell ref="D45:E45"/>
    <mergeCell ref="O54:O55"/>
    <mergeCell ref="A56:K58"/>
    <mergeCell ref="O56:O58"/>
    <mergeCell ref="F59:H59"/>
    <mergeCell ref="I59:K59"/>
    <mergeCell ref="L59:M59"/>
    <mergeCell ref="N59:O59"/>
    <mergeCell ref="A54:A55"/>
    <mergeCell ref="B54:B55"/>
    <mergeCell ref="C54:C55"/>
    <mergeCell ref="D54:D55"/>
    <mergeCell ref="E54:I55"/>
    <mergeCell ref="J54:K55"/>
    <mergeCell ref="M69:O69"/>
    <mergeCell ref="M70:O71"/>
    <mergeCell ref="B71:E72"/>
    <mergeCell ref="G71:L71"/>
    <mergeCell ref="G72:L72"/>
    <mergeCell ref="M72:O72"/>
    <mergeCell ref="O61:O62"/>
    <mergeCell ref="I63:K64"/>
    <mergeCell ref="L63:L64"/>
    <mergeCell ref="M63:M64"/>
    <mergeCell ref="N63:N64"/>
    <mergeCell ref="O63:O64"/>
    <mergeCell ref="G60:H61"/>
    <mergeCell ref="I60:K60"/>
    <mergeCell ref="I61:K62"/>
    <mergeCell ref="L61:L62"/>
    <mergeCell ref="M61:M62"/>
    <mergeCell ref="N61:N62"/>
    <mergeCell ref="A80:A81"/>
    <mergeCell ref="B80:B81"/>
    <mergeCell ref="C80:C81"/>
    <mergeCell ref="D80:D81"/>
    <mergeCell ref="E80:J81"/>
    <mergeCell ref="K80:K81"/>
    <mergeCell ref="L80:O80"/>
    <mergeCell ref="G73:H73"/>
    <mergeCell ref="M73:O75"/>
    <mergeCell ref="H75:L76"/>
    <mergeCell ref="M76:O76"/>
    <mergeCell ref="H77:L78"/>
    <mergeCell ref="M78:M79"/>
    <mergeCell ref="N78:N79"/>
    <mergeCell ref="O78:O79"/>
    <mergeCell ref="L73:L74"/>
    <mergeCell ref="F74:H74"/>
    <mergeCell ref="I74:J74"/>
    <mergeCell ref="B75:E75"/>
    <mergeCell ref="B76:E76"/>
    <mergeCell ref="B77:E77"/>
    <mergeCell ref="B78:E78"/>
    <mergeCell ref="D79:E79"/>
    <mergeCell ref="O88:O89"/>
    <mergeCell ref="A90:K92"/>
    <mergeCell ref="O90:O92"/>
    <mergeCell ref="F93:H93"/>
    <mergeCell ref="I93:K93"/>
    <mergeCell ref="L93:M93"/>
    <mergeCell ref="N93:O93"/>
    <mergeCell ref="A88:A89"/>
    <mergeCell ref="B88:B89"/>
    <mergeCell ref="C88:C89"/>
    <mergeCell ref="D88:D89"/>
    <mergeCell ref="E88:I89"/>
    <mergeCell ref="J88:K89"/>
    <mergeCell ref="O95:O96"/>
    <mergeCell ref="I97:K98"/>
    <mergeCell ref="L97:L98"/>
    <mergeCell ref="M97:M98"/>
    <mergeCell ref="N97:N98"/>
    <mergeCell ref="O97:O98"/>
    <mergeCell ref="G94:H95"/>
    <mergeCell ref="I94:K94"/>
    <mergeCell ref="I95:K96"/>
    <mergeCell ref="L95:L96"/>
    <mergeCell ref="M95:M96"/>
    <mergeCell ref="N95:N96"/>
    <mergeCell ref="B109:E109"/>
    <mergeCell ref="B110:E110"/>
    <mergeCell ref="B111:E111"/>
    <mergeCell ref="B112:E112"/>
    <mergeCell ref="D113:E113"/>
    <mergeCell ref="M103:O103"/>
    <mergeCell ref="M104:O105"/>
    <mergeCell ref="B105:E106"/>
    <mergeCell ref="G105:L105"/>
    <mergeCell ref="G106:L106"/>
    <mergeCell ref="M106:O106"/>
    <mergeCell ref="B103:D104"/>
    <mergeCell ref="G103:L104"/>
    <mergeCell ref="M110:O110"/>
    <mergeCell ref="H111:L112"/>
    <mergeCell ref="M112:M113"/>
    <mergeCell ref="N112:N113"/>
    <mergeCell ref="O112:O113"/>
    <mergeCell ref="I108:J108"/>
    <mergeCell ref="F108:H108"/>
    <mergeCell ref="L107:L108"/>
    <mergeCell ref="G107:H107"/>
    <mergeCell ref="F127:H127"/>
    <mergeCell ref="I127:K127"/>
    <mergeCell ref="L127:M127"/>
    <mergeCell ref="N127:O127"/>
    <mergeCell ref="A122:A123"/>
    <mergeCell ref="B122:B123"/>
    <mergeCell ref="O129:O130"/>
    <mergeCell ref="I131:K132"/>
    <mergeCell ref="L131:L132"/>
    <mergeCell ref="M131:M132"/>
    <mergeCell ref="N131:N132"/>
    <mergeCell ref="O131:O132"/>
    <mergeCell ref="G128:H129"/>
    <mergeCell ref="I128:K128"/>
    <mergeCell ref="I129:K130"/>
    <mergeCell ref="L129:L130"/>
    <mergeCell ref="M129:M130"/>
    <mergeCell ref="N129:N130"/>
    <mergeCell ref="G130:H132"/>
    <mergeCell ref="C122:C123"/>
    <mergeCell ref="D122:D123"/>
    <mergeCell ref="E122:I123"/>
    <mergeCell ref="J122:K123"/>
    <mergeCell ref="E85:J85"/>
    <mergeCell ref="E86:J86"/>
    <mergeCell ref="E87:J87"/>
    <mergeCell ref="H79:L79"/>
    <mergeCell ref="B69:D70"/>
    <mergeCell ref="G69:L70"/>
    <mergeCell ref="O122:O123"/>
    <mergeCell ref="A124:K126"/>
    <mergeCell ref="O124:O126"/>
    <mergeCell ref="E116:J116"/>
    <mergeCell ref="E117:J117"/>
    <mergeCell ref="E118:J118"/>
    <mergeCell ref="E119:J119"/>
    <mergeCell ref="E120:J120"/>
    <mergeCell ref="E121:J121"/>
    <mergeCell ref="A114:A115"/>
    <mergeCell ref="B114:B115"/>
    <mergeCell ref="C114:C115"/>
    <mergeCell ref="D114:D115"/>
    <mergeCell ref="E114:J115"/>
    <mergeCell ref="K114:K115"/>
    <mergeCell ref="L114:O114"/>
    <mergeCell ref="M107:O109"/>
    <mergeCell ref="H109:L110"/>
    <mergeCell ref="E49:J49"/>
    <mergeCell ref="E50:J50"/>
    <mergeCell ref="E51:J51"/>
    <mergeCell ref="E52:J52"/>
    <mergeCell ref="E53:J53"/>
    <mergeCell ref="H45:L45"/>
    <mergeCell ref="H113:L113"/>
    <mergeCell ref="B10:E10"/>
    <mergeCell ref="B11:E11"/>
    <mergeCell ref="B41:E41"/>
    <mergeCell ref="B42:E42"/>
    <mergeCell ref="B43:E43"/>
    <mergeCell ref="B44:E44"/>
    <mergeCell ref="D12:E12"/>
    <mergeCell ref="B35:D36"/>
    <mergeCell ref="D13:D14"/>
    <mergeCell ref="C13:C14"/>
    <mergeCell ref="B13:B14"/>
    <mergeCell ref="G62:H64"/>
    <mergeCell ref="G29:H31"/>
    <mergeCell ref="G96:H98"/>
    <mergeCell ref="E82:J82"/>
    <mergeCell ref="E83:J83"/>
    <mergeCell ref="E84:J84"/>
  </mergeCells>
  <pageMargins left="0.23622047244094491" right="0.23622047244094491" top="0.15748031496062992" bottom="0.15748031496062992" header="0" footer="0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1"/>
  <sheetViews>
    <sheetView workbookViewId="0">
      <selection activeCell="C18" sqref="C18"/>
    </sheetView>
  </sheetViews>
  <sheetFormatPr defaultRowHeight="11.25" x14ac:dyDescent="0.2"/>
  <cols>
    <col min="1" max="1" width="9.140625" style="240"/>
    <col min="2" max="2" width="29.42578125" style="240" bestFit="1" customWidth="1"/>
    <col min="3" max="3" width="51" style="240" bestFit="1" customWidth="1"/>
    <col min="4" max="4" width="8" style="240" bestFit="1" customWidth="1"/>
    <col min="5" max="5" width="16.85546875" style="240" bestFit="1" customWidth="1"/>
    <col min="6" max="6" width="14.5703125" style="240" bestFit="1" customWidth="1"/>
    <col min="7" max="7" width="6" style="240" bestFit="1" customWidth="1"/>
    <col min="8" max="8" width="32.28515625" style="240" bestFit="1" customWidth="1"/>
    <col min="9" max="9" width="23.85546875" style="240" bestFit="1" customWidth="1"/>
    <col min="10" max="10" width="24.85546875" style="240" bestFit="1" customWidth="1"/>
    <col min="11" max="11" width="24.7109375" style="240" customWidth="1"/>
    <col min="12" max="16384" width="9.140625" style="240"/>
  </cols>
  <sheetData>
    <row r="1" spans="1:10" x14ac:dyDescent="0.2">
      <c r="A1" s="240" t="s">
        <v>55</v>
      </c>
      <c r="B1" s="240" t="s">
        <v>56</v>
      </c>
      <c r="C1" s="240" t="s">
        <v>57</v>
      </c>
      <c r="D1" s="240" t="s">
        <v>58</v>
      </c>
      <c r="E1" s="240" t="s">
        <v>59</v>
      </c>
      <c r="F1" s="240" t="s">
        <v>12</v>
      </c>
      <c r="G1" s="240" t="s">
        <v>60</v>
      </c>
      <c r="H1" s="240" t="s">
        <v>61</v>
      </c>
      <c r="I1" s="240" t="s">
        <v>65</v>
      </c>
      <c r="J1" s="240" t="s">
        <v>62</v>
      </c>
    </row>
    <row r="2" spans="1:10" ht="15" x14ac:dyDescent="0.25">
      <c r="A2" s="240">
        <v>1</v>
      </c>
      <c r="B2"/>
      <c r="C2"/>
      <c r="D2"/>
      <c r="E2"/>
      <c r="F2"/>
      <c r="G2"/>
      <c r="H2"/>
      <c r="I2"/>
      <c r="J2"/>
    </row>
    <row r="3" spans="1:10" ht="15" x14ac:dyDescent="0.25">
      <c r="A3" s="240">
        <v>2</v>
      </c>
      <c r="B3"/>
      <c r="C3"/>
      <c r="D3"/>
      <c r="E3"/>
      <c r="F3"/>
      <c r="G3"/>
      <c r="H3"/>
      <c r="I3"/>
      <c r="J3"/>
    </row>
    <row r="4" spans="1:10" ht="15" x14ac:dyDescent="0.25">
      <c r="A4" s="240">
        <v>3</v>
      </c>
      <c r="B4"/>
      <c r="C4"/>
      <c r="D4"/>
      <c r="E4"/>
      <c r="F4"/>
      <c r="G4"/>
      <c r="H4"/>
      <c r="I4"/>
      <c r="J4"/>
    </row>
    <row r="5" spans="1:10" ht="15" x14ac:dyDescent="0.25">
      <c r="A5" s="240">
        <v>4</v>
      </c>
      <c r="B5"/>
      <c r="C5"/>
      <c r="D5"/>
      <c r="E5"/>
      <c r="F5"/>
      <c r="G5"/>
      <c r="H5"/>
      <c r="I5"/>
      <c r="J5"/>
    </row>
    <row r="6" spans="1:10" ht="15" x14ac:dyDescent="0.25">
      <c r="A6" s="240">
        <v>5</v>
      </c>
      <c r="B6"/>
      <c r="C6"/>
      <c r="D6"/>
      <c r="E6"/>
      <c r="F6"/>
      <c r="G6"/>
      <c r="H6"/>
      <c r="I6"/>
      <c r="J6"/>
    </row>
    <row r="7" spans="1:10" ht="15" x14ac:dyDescent="0.25">
      <c r="A7" s="240">
        <v>6</v>
      </c>
      <c r="B7"/>
      <c r="C7"/>
      <c r="D7"/>
      <c r="E7"/>
      <c r="F7"/>
      <c r="G7"/>
      <c r="H7"/>
      <c r="I7"/>
      <c r="J7"/>
    </row>
    <row r="8" spans="1:10" ht="15" x14ac:dyDescent="0.25">
      <c r="A8" s="240">
        <v>7</v>
      </c>
      <c r="B8"/>
      <c r="C8"/>
      <c r="D8"/>
      <c r="E8"/>
      <c r="F8"/>
      <c r="G8"/>
      <c r="H8"/>
      <c r="I8"/>
      <c r="J8"/>
    </row>
    <row r="9" spans="1:10" ht="15" x14ac:dyDescent="0.25">
      <c r="A9" s="240">
        <v>8</v>
      </c>
      <c r="B9"/>
      <c r="C9"/>
      <c r="D9"/>
      <c r="E9"/>
      <c r="F9"/>
      <c r="G9"/>
      <c r="H9"/>
      <c r="I9"/>
      <c r="J9"/>
    </row>
    <row r="10" spans="1:10" ht="15" x14ac:dyDescent="0.25">
      <c r="A10" s="240">
        <v>9</v>
      </c>
      <c r="B10"/>
      <c r="C10"/>
      <c r="D10"/>
      <c r="E10"/>
      <c r="F10"/>
      <c r="G10"/>
      <c r="H10"/>
      <c r="I10"/>
      <c r="J10"/>
    </row>
    <row r="11" spans="1:10" ht="15" x14ac:dyDescent="0.25">
      <c r="A11" s="240">
        <v>10</v>
      </c>
      <c r="B11"/>
      <c r="C11"/>
      <c r="D11"/>
      <c r="E11"/>
      <c r="F11"/>
      <c r="G11"/>
      <c r="H11"/>
      <c r="I11"/>
      <c r="J11"/>
    </row>
    <row r="12" spans="1:10" ht="15" x14ac:dyDescent="0.25">
      <c r="A12" s="240">
        <v>11</v>
      </c>
      <c r="B12"/>
      <c r="C12"/>
      <c r="D12"/>
      <c r="E12"/>
      <c r="F12"/>
      <c r="G12"/>
      <c r="H12"/>
      <c r="I12"/>
      <c r="J12"/>
    </row>
    <row r="13" spans="1:10" ht="15" x14ac:dyDescent="0.25">
      <c r="A13" s="240">
        <v>12</v>
      </c>
      <c r="B13"/>
      <c r="C13"/>
      <c r="D13"/>
      <c r="E13"/>
      <c r="F13"/>
      <c r="G13"/>
      <c r="H13"/>
      <c r="I13"/>
      <c r="J13"/>
    </row>
    <row r="14" spans="1:10" ht="15" x14ac:dyDescent="0.25">
      <c r="A14" s="240">
        <v>13</v>
      </c>
      <c r="B14"/>
      <c r="C14"/>
      <c r="D14"/>
      <c r="E14"/>
      <c r="F14"/>
      <c r="G14"/>
      <c r="H14"/>
      <c r="I14"/>
      <c r="J14"/>
    </row>
    <row r="15" spans="1:10" ht="15" x14ac:dyDescent="0.25">
      <c r="A15" s="240">
        <v>14</v>
      </c>
      <c r="B15"/>
      <c r="C15"/>
      <c r="D15"/>
      <c r="E15"/>
      <c r="F15"/>
      <c r="G15"/>
      <c r="H15"/>
      <c r="I15"/>
      <c r="J15"/>
    </row>
    <row r="16" spans="1:10" ht="15" x14ac:dyDescent="0.25">
      <c r="A16" s="240">
        <v>15</v>
      </c>
      <c r="B16"/>
      <c r="C16"/>
      <c r="D16"/>
      <c r="E16"/>
      <c r="F16"/>
      <c r="G16"/>
      <c r="H16"/>
      <c r="I16"/>
      <c r="J16"/>
    </row>
    <row r="17" spans="1:10" ht="15" x14ac:dyDescent="0.25">
      <c r="A17" s="240">
        <v>16</v>
      </c>
      <c r="B17"/>
      <c r="C17"/>
      <c r="D17"/>
      <c r="E17"/>
      <c r="F17"/>
      <c r="G17"/>
      <c r="H17"/>
      <c r="I17"/>
      <c r="J17"/>
    </row>
    <row r="18" spans="1:10" ht="15" x14ac:dyDescent="0.25">
      <c r="A18" s="240">
        <v>17</v>
      </c>
      <c r="B18"/>
      <c r="C18"/>
      <c r="D18"/>
      <c r="E18"/>
      <c r="F18"/>
      <c r="G18"/>
      <c r="H18"/>
      <c r="I18"/>
      <c r="J18"/>
    </row>
    <row r="19" spans="1:10" ht="15" x14ac:dyDescent="0.25">
      <c r="A19" s="240">
        <v>18</v>
      </c>
      <c r="B19"/>
      <c r="C19"/>
      <c r="D19"/>
      <c r="E19"/>
      <c r="F19"/>
      <c r="G19"/>
      <c r="H19"/>
      <c r="I19"/>
      <c r="J19"/>
    </row>
    <row r="20" spans="1:10" ht="15" x14ac:dyDescent="0.25">
      <c r="A20" s="240">
        <v>19</v>
      </c>
      <c r="B20"/>
      <c r="C20"/>
      <c r="D20"/>
      <c r="E20"/>
      <c r="F20"/>
      <c r="G20"/>
      <c r="H20"/>
      <c r="I20"/>
      <c r="J20"/>
    </row>
    <row r="21" spans="1:10" ht="15" x14ac:dyDescent="0.25">
      <c r="A21" s="240">
        <v>20</v>
      </c>
      <c r="B21"/>
      <c r="C21"/>
      <c r="D21"/>
      <c r="E21"/>
      <c r="F21"/>
      <c r="G21"/>
      <c r="H21"/>
      <c r="I21"/>
      <c r="J21"/>
    </row>
    <row r="22" spans="1:10" ht="15" x14ac:dyDescent="0.25">
      <c r="A22" s="240">
        <v>21</v>
      </c>
      <c r="B22"/>
      <c r="C22"/>
      <c r="D22"/>
      <c r="E22"/>
      <c r="F22"/>
      <c r="G22"/>
      <c r="H22"/>
      <c r="I22"/>
      <c r="J22"/>
    </row>
    <row r="23" spans="1:10" ht="15" x14ac:dyDescent="0.25">
      <c r="A23" s="240">
        <v>22</v>
      </c>
      <c r="B23"/>
      <c r="C23"/>
      <c r="D23"/>
      <c r="E23"/>
      <c r="F23"/>
      <c r="G23"/>
      <c r="H23"/>
      <c r="I23"/>
      <c r="J23"/>
    </row>
    <row r="24" spans="1:10" ht="15" x14ac:dyDescent="0.25">
      <c r="A24" s="240">
        <v>23</v>
      </c>
      <c r="B24"/>
      <c r="C24"/>
      <c r="D24"/>
      <c r="E24"/>
      <c r="F24"/>
      <c r="G24"/>
      <c r="H24"/>
      <c r="I24"/>
      <c r="J24"/>
    </row>
    <row r="25" spans="1:10" ht="15" x14ac:dyDescent="0.25">
      <c r="A25" s="240">
        <v>24</v>
      </c>
      <c r="B25"/>
      <c r="C25"/>
      <c r="D25"/>
      <c r="E25"/>
      <c r="F25"/>
      <c r="G25"/>
      <c r="H25"/>
      <c r="I25"/>
      <c r="J25"/>
    </row>
    <row r="26" spans="1:10" ht="15" x14ac:dyDescent="0.25">
      <c r="A26" s="240">
        <v>25</v>
      </c>
      <c r="B26"/>
      <c r="C26"/>
      <c r="D26"/>
      <c r="E26"/>
      <c r="F26"/>
      <c r="G26"/>
      <c r="H26"/>
      <c r="I26"/>
      <c r="J26"/>
    </row>
    <row r="27" spans="1:10" ht="15" x14ac:dyDescent="0.25">
      <c r="A27" s="240">
        <v>26</v>
      </c>
      <c r="B27"/>
      <c r="C27"/>
      <c r="D27"/>
      <c r="E27"/>
      <c r="F27"/>
      <c r="G27"/>
      <c r="H27"/>
      <c r="I27"/>
      <c r="J27"/>
    </row>
    <row r="28" spans="1:10" x14ac:dyDescent="0.2">
      <c r="B28" s="238"/>
      <c r="C28" s="238"/>
      <c r="E28" s="238"/>
      <c r="F28" s="239"/>
      <c r="G28" s="239"/>
      <c r="H28" s="243"/>
      <c r="I28" s="243"/>
      <c r="J28" s="242"/>
    </row>
    <row r="29" spans="1:10" x14ac:dyDescent="0.2">
      <c r="B29" s="238"/>
      <c r="C29" s="238"/>
      <c r="E29" s="238"/>
      <c r="F29" s="239"/>
      <c r="G29" s="239"/>
      <c r="J29" s="241"/>
    </row>
    <row r="30" spans="1:10" x14ac:dyDescent="0.2">
      <c r="B30" s="238"/>
      <c r="C30" s="238"/>
      <c r="E30" s="238"/>
      <c r="F30" s="239"/>
      <c r="G30" s="239"/>
    </row>
    <row r="31" spans="1:10" x14ac:dyDescent="0.2">
      <c r="B31" s="238"/>
      <c r="C31" s="238"/>
      <c r="E31" s="238"/>
      <c r="F31" s="239"/>
      <c r="G31" s="239"/>
    </row>
    <row r="32" spans="1:10" x14ac:dyDescent="0.2">
      <c r="B32" s="238"/>
      <c r="C32" s="238"/>
      <c r="E32" s="238"/>
      <c r="F32" s="239"/>
      <c r="G32" s="239"/>
    </row>
    <row r="33" spans="2:9" x14ac:dyDescent="0.2">
      <c r="B33" s="238"/>
      <c r="C33" s="238"/>
      <c r="E33" s="238"/>
      <c r="F33" s="239"/>
      <c r="G33" s="239"/>
    </row>
    <row r="34" spans="2:9" x14ac:dyDescent="0.2">
      <c r="B34" s="238"/>
      <c r="C34" s="238"/>
      <c r="E34" s="238"/>
      <c r="F34" s="239"/>
      <c r="G34" s="239"/>
    </row>
    <row r="35" spans="2:9" x14ac:dyDescent="0.2">
      <c r="B35" s="238"/>
      <c r="C35" s="238"/>
      <c r="E35" s="238"/>
      <c r="F35" s="239"/>
      <c r="G35" s="239"/>
    </row>
    <row r="36" spans="2:9" x14ac:dyDescent="0.2">
      <c r="B36" s="238"/>
      <c r="C36" s="238"/>
      <c r="E36" s="238"/>
      <c r="F36" s="239"/>
      <c r="G36" s="239"/>
    </row>
    <row r="37" spans="2:9" x14ac:dyDescent="0.2">
      <c r="B37" s="238"/>
      <c r="C37" s="238"/>
      <c r="E37" s="238"/>
      <c r="F37" s="239"/>
      <c r="G37" s="239"/>
    </row>
    <row r="38" spans="2:9" x14ac:dyDescent="0.2">
      <c r="B38" s="238"/>
      <c r="C38" s="238"/>
      <c r="E38" s="238"/>
      <c r="F38" s="239"/>
      <c r="G38" s="239"/>
    </row>
    <row r="39" spans="2:9" x14ac:dyDescent="0.2">
      <c r="B39" s="238"/>
      <c r="C39" s="238"/>
      <c r="E39" s="238"/>
      <c r="F39" s="239"/>
      <c r="G39" s="239"/>
      <c r="H39" s="244"/>
      <c r="I39" s="244"/>
    </row>
    <row r="40" spans="2:9" x14ac:dyDescent="0.2">
      <c r="B40" s="238"/>
      <c r="C40" s="238"/>
      <c r="E40" s="238"/>
      <c r="F40" s="239"/>
      <c r="G40" s="239"/>
    </row>
    <row r="41" spans="2:9" x14ac:dyDescent="0.2">
      <c r="B41" s="238"/>
      <c r="C41" s="238"/>
      <c r="E41" s="238"/>
      <c r="F41" s="239"/>
      <c r="G41" s="239"/>
    </row>
    <row r="42" spans="2:9" x14ac:dyDescent="0.2">
      <c r="B42" s="238"/>
      <c r="C42" s="238"/>
      <c r="E42" s="238"/>
      <c r="F42" s="239"/>
      <c r="G42" s="239"/>
    </row>
    <row r="43" spans="2:9" x14ac:dyDescent="0.2">
      <c r="B43" s="238"/>
      <c r="C43" s="238"/>
      <c r="E43" s="238"/>
      <c r="F43" s="239"/>
      <c r="G43" s="239"/>
    </row>
    <row r="44" spans="2:9" x14ac:dyDescent="0.2">
      <c r="B44" s="238"/>
      <c r="C44" s="238"/>
      <c r="E44" s="238"/>
      <c r="F44" s="239"/>
      <c r="G44" s="239"/>
    </row>
    <row r="45" spans="2:9" x14ac:dyDescent="0.2">
      <c r="B45" s="238"/>
      <c r="C45" s="238"/>
      <c r="E45" s="238"/>
      <c r="F45" s="239"/>
      <c r="G45" s="239"/>
    </row>
    <row r="46" spans="2:9" x14ac:dyDescent="0.2">
      <c r="B46" s="238"/>
      <c r="C46" s="238"/>
      <c r="E46" s="238"/>
      <c r="F46" s="239"/>
      <c r="G46" s="239"/>
    </row>
    <row r="47" spans="2:9" x14ac:dyDescent="0.2">
      <c r="B47" s="238"/>
      <c r="C47" s="238"/>
      <c r="E47" s="238"/>
      <c r="F47" s="239"/>
      <c r="G47" s="239"/>
    </row>
    <row r="48" spans="2:9" x14ac:dyDescent="0.2">
      <c r="B48" s="238"/>
      <c r="C48" s="238"/>
      <c r="E48" s="238"/>
      <c r="F48" s="239"/>
      <c r="G48" s="239"/>
    </row>
    <row r="49" spans="2:7" x14ac:dyDescent="0.2">
      <c r="B49" s="238"/>
      <c r="C49" s="238"/>
      <c r="E49" s="238"/>
      <c r="F49" s="239"/>
      <c r="G49" s="239"/>
    </row>
    <row r="50" spans="2:7" x14ac:dyDescent="0.2">
      <c r="B50" s="238"/>
      <c r="C50" s="238"/>
      <c r="E50" s="238"/>
      <c r="F50" s="239"/>
      <c r="G50" s="239"/>
    </row>
    <row r="51" spans="2:7" x14ac:dyDescent="0.2">
      <c r="B51" s="238"/>
      <c r="C51" s="238"/>
      <c r="E51" s="238"/>
      <c r="F51" s="239"/>
      <c r="G51" s="239"/>
    </row>
    <row r="52" spans="2:7" x14ac:dyDescent="0.2">
      <c r="B52" s="238"/>
      <c r="C52" s="238"/>
      <c r="E52" s="238"/>
      <c r="F52" s="239"/>
      <c r="G52" s="239"/>
    </row>
    <row r="53" spans="2:7" x14ac:dyDescent="0.2">
      <c r="B53" s="238"/>
      <c r="C53" s="238"/>
      <c r="E53" s="238"/>
      <c r="F53" s="239"/>
      <c r="G53" s="239"/>
    </row>
    <row r="54" spans="2:7" x14ac:dyDescent="0.2">
      <c r="B54" s="238"/>
      <c r="C54" s="238"/>
      <c r="E54" s="238"/>
      <c r="F54" s="239"/>
      <c r="G54" s="239"/>
    </row>
    <row r="55" spans="2:7" x14ac:dyDescent="0.2">
      <c r="B55" s="238"/>
      <c r="C55" s="238"/>
      <c r="E55" s="238"/>
      <c r="F55" s="239"/>
      <c r="G55" s="239"/>
    </row>
    <row r="56" spans="2:7" x14ac:dyDescent="0.2">
      <c r="B56" s="238"/>
      <c r="C56" s="238"/>
      <c r="E56" s="238"/>
      <c r="F56" s="239"/>
      <c r="G56" s="239"/>
    </row>
    <row r="57" spans="2:7" x14ac:dyDescent="0.2">
      <c r="B57" s="238"/>
      <c r="C57" s="238"/>
      <c r="E57" s="238"/>
      <c r="F57" s="239"/>
      <c r="G57" s="239"/>
    </row>
    <row r="58" spans="2:7" x14ac:dyDescent="0.2">
      <c r="B58" s="238"/>
      <c r="C58" s="238"/>
      <c r="E58" s="238"/>
      <c r="F58" s="239"/>
      <c r="G58" s="239"/>
    </row>
    <row r="59" spans="2:7" x14ac:dyDescent="0.2">
      <c r="B59" s="238"/>
      <c r="C59" s="238"/>
      <c r="E59" s="238"/>
      <c r="F59" s="239"/>
      <c r="G59" s="239"/>
    </row>
    <row r="60" spans="2:7" x14ac:dyDescent="0.2">
      <c r="B60" s="238"/>
      <c r="C60" s="238"/>
      <c r="E60" s="238"/>
      <c r="F60" s="239"/>
      <c r="G60" s="239"/>
    </row>
    <row r="61" spans="2:7" x14ac:dyDescent="0.2">
      <c r="B61" s="238"/>
      <c r="C61" s="238"/>
      <c r="E61" s="238"/>
      <c r="F61" s="239"/>
      <c r="G61" s="239"/>
    </row>
    <row r="62" spans="2:7" x14ac:dyDescent="0.2">
      <c r="B62" s="238"/>
      <c r="C62" s="238"/>
      <c r="E62" s="238"/>
      <c r="F62" s="239"/>
      <c r="G62" s="239"/>
    </row>
    <row r="63" spans="2:7" x14ac:dyDescent="0.2">
      <c r="B63" s="238"/>
      <c r="C63" s="238"/>
      <c r="E63" s="238"/>
      <c r="F63" s="239"/>
      <c r="G63" s="239"/>
    </row>
    <row r="64" spans="2:7" x14ac:dyDescent="0.2">
      <c r="B64" s="238"/>
      <c r="C64" s="238"/>
      <c r="E64" s="238"/>
      <c r="F64" s="239"/>
      <c r="G64" s="239"/>
    </row>
    <row r="65" spans="2:9" x14ac:dyDescent="0.2">
      <c r="B65" s="238"/>
      <c r="C65" s="238"/>
      <c r="E65" s="238"/>
      <c r="F65" s="239"/>
      <c r="G65" s="239"/>
    </row>
    <row r="66" spans="2:9" x14ac:dyDescent="0.2">
      <c r="G66" s="244"/>
    </row>
    <row r="67" spans="2:9" x14ac:dyDescent="0.2">
      <c r="G67" s="244"/>
    </row>
    <row r="68" spans="2:9" x14ac:dyDescent="0.2">
      <c r="G68" s="243"/>
      <c r="H68" s="243"/>
      <c r="I68" s="243"/>
    </row>
    <row r="69" spans="2:9" x14ac:dyDescent="0.2">
      <c r="G69" s="244"/>
    </row>
    <row r="70" spans="2:9" x14ac:dyDescent="0.2">
      <c r="G70" s="244"/>
    </row>
    <row r="71" spans="2:9" x14ac:dyDescent="0.2">
      <c r="G71" s="244"/>
    </row>
    <row r="72" spans="2:9" x14ac:dyDescent="0.2">
      <c r="G72" s="244"/>
    </row>
    <row r="73" spans="2:9" x14ac:dyDescent="0.2">
      <c r="G73" s="244"/>
    </row>
    <row r="74" spans="2:9" x14ac:dyDescent="0.2">
      <c r="G74" s="244"/>
    </row>
    <row r="75" spans="2:9" x14ac:dyDescent="0.2">
      <c r="G75" s="244"/>
    </row>
    <row r="76" spans="2:9" x14ac:dyDescent="0.2">
      <c r="G76" s="244"/>
    </row>
    <row r="77" spans="2:9" x14ac:dyDescent="0.2">
      <c r="G77" s="244"/>
    </row>
    <row r="78" spans="2:9" x14ac:dyDescent="0.2">
      <c r="G78" s="244"/>
    </row>
    <row r="79" spans="2:9" x14ac:dyDescent="0.2">
      <c r="G79" s="244"/>
    </row>
    <row r="80" spans="2:9" x14ac:dyDescent="0.2">
      <c r="G80" s="244"/>
    </row>
    <row r="81" spans="7:9" x14ac:dyDescent="0.2">
      <c r="G81" s="244"/>
    </row>
    <row r="82" spans="7:9" x14ac:dyDescent="0.2">
      <c r="G82" s="244"/>
    </row>
    <row r="83" spans="7:9" x14ac:dyDescent="0.2">
      <c r="G83" s="244"/>
    </row>
    <row r="84" spans="7:9" x14ac:dyDescent="0.2">
      <c r="G84" s="244"/>
    </row>
    <row r="85" spans="7:9" x14ac:dyDescent="0.2">
      <c r="G85" s="244"/>
    </row>
    <row r="86" spans="7:9" x14ac:dyDescent="0.2">
      <c r="G86" s="244"/>
    </row>
    <row r="87" spans="7:9" x14ac:dyDescent="0.2">
      <c r="G87" s="244"/>
    </row>
    <row r="88" spans="7:9" x14ac:dyDescent="0.2">
      <c r="G88" s="244"/>
    </row>
    <row r="89" spans="7:9" x14ac:dyDescent="0.2">
      <c r="G89" s="244"/>
    </row>
    <row r="90" spans="7:9" x14ac:dyDescent="0.2">
      <c r="G90" s="244"/>
      <c r="H90" s="244"/>
      <c r="I90" s="244"/>
    </row>
    <row r="91" spans="7:9" x14ac:dyDescent="0.2">
      <c r="G91" s="244"/>
      <c r="H91" s="244"/>
      <c r="I91" s="244"/>
    </row>
    <row r="92" spans="7:9" x14ac:dyDescent="0.2">
      <c r="G92" s="244"/>
      <c r="H92" s="244"/>
      <c r="I92" s="244"/>
    </row>
    <row r="93" spans="7:9" x14ac:dyDescent="0.2">
      <c r="G93" s="244"/>
    </row>
    <row r="94" spans="7:9" x14ac:dyDescent="0.2">
      <c r="G94" s="244"/>
      <c r="H94" s="244"/>
      <c r="I94" s="244"/>
    </row>
    <row r="95" spans="7:9" x14ac:dyDescent="0.2">
      <c r="G95" s="244"/>
      <c r="H95" s="244"/>
      <c r="I95" s="244"/>
    </row>
    <row r="96" spans="7:9" x14ac:dyDescent="0.2">
      <c r="G96" s="244"/>
      <c r="H96" s="244"/>
      <c r="I96" s="244"/>
    </row>
    <row r="97" spans="7:9" x14ac:dyDescent="0.2">
      <c r="G97" s="244"/>
      <c r="H97" s="244"/>
      <c r="I97" s="244"/>
    </row>
    <row r="98" spans="7:9" x14ac:dyDescent="0.2">
      <c r="G98" s="244"/>
      <c r="H98" s="244"/>
      <c r="I98" s="244"/>
    </row>
    <row r="99" spans="7:9" x14ac:dyDescent="0.2">
      <c r="G99" s="244"/>
      <c r="H99" s="244"/>
      <c r="I99" s="244"/>
    </row>
    <row r="100" spans="7:9" x14ac:dyDescent="0.2">
      <c r="G100" s="244"/>
      <c r="H100" s="244"/>
      <c r="I100" s="244"/>
    </row>
    <row r="101" spans="7:9" x14ac:dyDescent="0.2">
      <c r="G101" s="244"/>
      <c r="H101" s="244"/>
      <c r="I101" s="244"/>
    </row>
    <row r="102" spans="7:9" x14ac:dyDescent="0.2">
      <c r="G102" s="244"/>
      <c r="H102" s="244"/>
      <c r="I102" s="244"/>
    </row>
    <row r="103" spans="7:9" x14ac:dyDescent="0.2">
      <c r="G103" s="244"/>
      <c r="H103" s="244"/>
      <c r="I103" s="244"/>
    </row>
    <row r="104" spans="7:9" x14ac:dyDescent="0.2">
      <c r="G104" s="244"/>
      <c r="H104" s="244"/>
      <c r="I104" s="244"/>
    </row>
    <row r="105" spans="7:9" x14ac:dyDescent="0.2">
      <c r="G105" s="244"/>
      <c r="H105" s="244"/>
      <c r="I105" s="244"/>
    </row>
    <row r="106" spans="7:9" x14ac:dyDescent="0.2">
      <c r="G106" s="244"/>
      <c r="H106" s="244"/>
      <c r="I106" s="244"/>
    </row>
    <row r="107" spans="7:9" x14ac:dyDescent="0.2">
      <c r="G107" s="244"/>
      <c r="H107" s="244"/>
      <c r="I107" s="244"/>
    </row>
    <row r="108" spans="7:9" x14ac:dyDescent="0.2">
      <c r="G108" s="244"/>
      <c r="H108" s="244"/>
      <c r="I108" s="244"/>
    </row>
    <row r="109" spans="7:9" x14ac:dyDescent="0.2">
      <c r="G109" s="244"/>
      <c r="H109" s="245"/>
      <c r="I109" s="245"/>
    </row>
    <row r="110" spans="7:9" x14ac:dyDescent="0.2">
      <c r="G110" s="244"/>
      <c r="H110" s="245"/>
      <c r="I110" s="245"/>
    </row>
    <row r="111" spans="7:9" x14ac:dyDescent="0.2">
      <c r="G111" s="244"/>
      <c r="H111" s="245"/>
      <c r="I111" s="245"/>
    </row>
    <row r="112" spans="7:9" x14ac:dyDescent="0.2">
      <c r="G112" s="244"/>
      <c r="H112" s="245"/>
      <c r="I112" s="245"/>
    </row>
    <row r="113" spans="7:9" x14ac:dyDescent="0.2">
      <c r="G113" s="244"/>
      <c r="H113" s="245"/>
      <c r="I113" s="245"/>
    </row>
    <row r="114" spans="7:9" x14ac:dyDescent="0.2">
      <c r="G114" s="244"/>
      <c r="H114" s="245"/>
      <c r="I114" s="245"/>
    </row>
    <row r="115" spans="7:9" x14ac:dyDescent="0.2">
      <c r="G115" s="244"/>
      <c r="H115" s="245"/>
      <c r="I115" s="245"/>
    </row>
    <row r="116" spans="7:9" x14ac:dyDescent="0.2">
      <c r="G116" s="244"/>
      <c r="H116" s="245"/>
      <c r="I116" s="245"/>
    </row>
    <row r="117" spans="7:9" x14ac:dyDescent="0.2">
      <c r="G117" s="244"/>
      <c r="H117" s="245"/>
      <c r="I117" s="245"/>
    </row>
    <row r="118" spans="7:9" x14ac:dyDescent="0.2">
      <c r="G118" s="244"/>
      <c r="H118" s="245"/>
      <c r="I118" s="245"/>
    </row>
    <row r="119" spans="7:9" x14ac:dyDescent="0.2">
      <c r="G119" s="244"/>
      <c r="H119" s="245"/>
      <c r="I119" s="245"/>
    </row>
    <row r="120" spans="7:9" x14ac:dyDescent="0.2">
      <c r="G120" s="244"/>
      <c r="H120" s="244"/>
      <c r="I120" s="244"/>
    </row>
    <row r="121" spans="7:9" x14ac:dyDescent="0.2">
      <c r="G121" s="244"/>
      <c r="H121" s="245"/>
      <c r="I121" s="245"/>
    </row>
    <row r="122" spans="7:9" x14ac:dyDescent="0.2">
      <c r="G122" s="244"/>
      <c r="H122" s="245"/>
      <c r="I122" s="245"/>
    </row>
    <row r="123" spans="7:9" x14ac:dyDescent="0.2">
      <c r="G123" s="244"/>
    </row>
    <row r="124" spans="7:9" x14ac:dyDescent="0.2">
      <c r="G124" s="244"/>
      <c r="H124" s="245"/>
      <c r="I124" s="245"/>
    </row>
    <row r="125" spans="7:9" x14ac:dyDescent="0.2">
      <c r="G125" s="244"/>
      <c r="H125" s="245"/>
      <c r="I125" s="245"/>
    </row>
    <row r="126" spans="7:9" x14ac:dyDescent="0.2">
      <c r="G126" s="244"/>
      <c r="H126" s="245"/>
      <c r="I126" s="245"/>
    </row>
    <row r="127" spans="7:9" x14ac:dyDescent="0.2">
      <c r="G127" s="244"/>
      <c r="H127" s="245"/>
      <c r="I127" s="245"/>
    </row>
    <row r="128" spans="7:9" x14ac:dyDescent="0.2">
      <c r="G128" s="244"/>
      <c r="H128" s="245"/>
      <c r="I128" s="245"/>
    </row>
    <row r="129" spans="7:18" x14ac:dyDescent="0.2">
      <c r="G129" s="244"/>
    </row>
    <row r="130" spans="7:18" x14ac:dyDescent="0.2">
      <c r="G130" s="244"/>
    </row>
    <row r="131" spans="7:18" x14ac:dyDescent="0.2">
      <c r="G131" s="244"/>
      <c r="H131" s="245"/>
      <c r="I131" s="245"/>
    </row>
    <row r="132" spans="7:18" x14ac:dyDescent="0.2">
      <c r="G132" s="244"/>
    </row>
    <row r="133" spans="7:18" x14ac:dyDescent="0.2">
      <c r="G133" s="244"/>
    </row>
    <row r="134" spans="7:18" x14ac:dyDescent="0.2">
      <c r="G134" s="244"/>
    </row>
    <row r="135" spans="7:18" x14ac:dyDescent="0.2">
      <c r="G135" s="244"/>
    </row>
    <row r="136" spans="7:18" x14ac:dyDescent="0.2">
      <c r="G136" s="244"/>
    </row>
    <row r="137" spans="7:18" x14ac:dyDescent="0.2">
      <c r="G137" s="244"/>
      <c r="H137" s="245"/>
      <c r="I137" s="245"/>
    </row>
    <row r="138" spans="7:18" x14ac:dyDescent="0.2">
      <c r="G138" s="244"/>
    </row>
    <row r="139" spans="7:18" x14ac:dyDescent="0.2">
      <c r="G139" s="244"/>
    </row>
    <row r="140" spans="7:18" x14ac:dyDescent="0.2">
      <c r="G140" s="244"/>
      <c r="H140" s="610"/>
      <c r="I140" s="610"/>
      <c r="J140" s="610"/>
      <c r="K140" s="610"/>
      <c r="L140" s="610"/>
      <c r="M140" s="610"/>
      <c r="N140" s="610"/>
      <c r="O140" s="610"/>
      <c r="P140" s="610"/>
      <c r="Q140" s="610"/>
      <c r="R140" s="610"/>
    </row>
    <row r="141" spans="7:18" x14ac:dyDescent="0.2">
      <c r="G141" s="244"/>
    </row>
    <row r="142" spans="7:18" x14ac:dyDescent="0.2">
      <c r="G142" s="244"/>
    </row>
    <row r="143" spans="7:18" x14ac:dyDescent="0.2">
      <c r="G143" s="244"/>
      <c r="H143" s="245"/>
      <c r="I143" s="245"/>
    </row>
    <row r="144" spans="7:18" x14ac:dyDescent="0.2">
      <c r="G144" s="244"/>
      <c r="J144" s="246"/>
    </row>
    <row r="145" spans="7:9" x14ac:dyDescent="0.2">
      <c r="G145" s="244"/>
      <c r="H145" s="245"/>
      <c r="I145" s="245"/>
    </row>
    <row r="146" spans="7:9" x14ac:dyDescent="0.2">
      <c r="G146" s="244"/>
    </row>
    <row r="147" spans="7:9" x14ac:dyDescent="0.2">
      <c r="G147" s="244"/>
    </row>
    <row r="148" spans="7:9" x14ac:dyDescent="0.2">
      <c r="G148" s="244"/>
    </row>
    <row r="149" spans="7:9" x14ac:dyDescent="0.2">
      <c r="G149" s="244"/>
    </row>
    <row r="150" spans="7:9" x14ac:dyDescent="0.2">
      <c r="G150" s="244"/>
    </row>
    <row r="151" spans="7:9" x14ac:dyDescent="0.2">
      <c r="G151" s="244"/>
    </row>
  </sheetData>
  <mergeCells count="1">
    <mergeCell ref="H140:R140"/>
  </mergeCells>
  <pageMargins left="0.7" right="0.7" top="0.75" bottom="0.75" header="0.3" footer="0.3"/>
  <pageSetup paperSize="9" scale="4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08F7B85DDF624284A2646FC43DFA55" ma:contentTypeVersion="0" ma:contentTypeDescription="Create a new document." ma:contentTypeScope="" ma:versionID="149bff90f6e0e023b9b31b094520ee3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90D4CA-6A67-4086-9659-709573F75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56E52E-C2FB-4B6F-86AF-D9D8E3D5D8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808ACC-2047-4099-BD7B-85151B527213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 Note</vt:lpstr>
      <vt:lpstr>Customer List</vt:lpstr>
    </vt:vector>
  </TitlesOfParts>
  <Company>Microtel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Vukoja</dc:creator>
  <cp:lastModifiedBy>Dean Wrigley</cp:lastModifiedBy>
  <cp:lastPrinted>2015-01-18T22:42:25Z</cp:lastPrinted>
  <dcterms:created xsi:type="dcterms:W3CDTF">2014-01-29T01:08:05Z</dcterms:created>
  <dcterms:modified xsi:type="dcterms:W3CDTF">2015-10-20T04:38:22Z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0x010100A508F7B85DDF624284A2646FC43DFA55</vt:lpwstr>
  </property>
</Properties>
</file>